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nevcounty-my.sharepoint.com/personal/charlie_white_nevadacountyca_gov/Documents/Documents/Website/"/>
    </mc:Choice>
  </mc:AlternateContent>
  <xr:revisionPtr revIDLastSave="2" documentId="8_{49BCDFD1-42AD-4798-A9E0-5B4115FC0FBA}" xr6:coauthVersionLast="47" xr6:coauthVersionMax="47" xr10:uidLastSave="{0A42172C-2C27-4430-BC85-7B84480D3B49}"/>
  <bookViews>
    <workbookView xWindow="-110" yWindow="-110" windowWidth="19420" windowHeight="10300" xr2:uid="{42E839D3-1919-4264-BD4F-4AFE5E909628}"/>
  </bookViews>
  <sheets>
    <sheet name="Reporting Instructions" sheetId="2" r:id="rId1"/>
    <sheet name="Plan Code Directory" sheetId="8" r:id="rId2"/>
    <sheet name=" MOU Quarterly Updates" sheetId="12" r:id="rId3"/>
    <sheet name="MOU Annual Review" sheetId="6" r:id="rId4"/>
    <sheet name="Attestation" sheetId="10" r:id="rId5"/>
    <sheet name="Hide - Drop Down Data" sheetId="7" state="hidden" r:id="rId6"/>
  </sheets>
  <definedNames>
    <definedName name="_xlnm._FilterDatabase" localSheetId="2" hidden="1">' MOU Quarterly Updates'!$B$3:$N$3</definedName>
    <definedName name="_xlnm._FilterDatabase" localSheetId="3" hidden="1">'MOU Annual Review'!$B$2:$L$2</definedName>
    <definedName name="_xlcn.WorksheetConnection_DraftQuarterlyMOUUpdate9.8.23.xlsxTable3" hidden="1">Table3[]</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Draft Quarterly MOU Update 9.8.23.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2" l="1"/>
  <c r="A44" i="12"/>
  <c r="C43" i="12"/>
  <c r="A43" i="12"/>
  <c r="C42" i="12"/>
  <c r="A42" i="12"/>
  <c r="C41" i="12"/>
  <c r="A41" i="12"/>
  <c r="C40" i="12"/>
  <c r="A40" i="12"/>
  <c r="C39" i="12"/>
  <c r="A39" i="12"/>
  <c r="C38" i="12"/>
  <c r="A38" i="12"/>
  <c r="C37" i="12"/>
  <c r="A37" i="12"/>
  <c r="C36" i="12"/>
  <c r="A36" i="12"/>
  <c r="C35" i="12"/>
  <c r="A35" i="12"/>
  <c r="C34" i="12"/>
  <c r="A34" i="12"/>
  <c r="C33" i="12"/>
  <c r="A33" i="12"/>
  <c r="C32" i="12"/>
  <c r="A32" i="12"/>
  <c r="C31" i="12"/>
  <c r="A31" i="12"/>
  <c r="C30" i="12"/>
  <c r="A30" i="12"/>
  <c r="C29" i="12"/>
  <c r="A29" i="12"/>
  <c r="C28" i="12"/>
  <c r="A28" i="12"/>
  <c r="C27" i="12"/>
  <c r="A27" i="12"/>
  <c r="C26" i="12"/>
  <c r="A26" i="12"/>
  <c r="C25" i="12"/>
  <c r="A25" i="12"/>
  <c r="C24" i="12"/>
  <c r="A24" i="12"/>
  <c r="C23" i="12"/>
  <c r="A23" i="12"/>
  <c r="C22" i="12"/>
  <c r="A22" i="12"/>
  <c r="C21" i="12"/>
  <c r="A21" i="12"/>
  <c r="C20" i="12"/>
  <c r="A20" i="12"/>
  <c r="C19" i="12"/>
  <c r="A19" i="12"/>
  <c r="O18" i="12"/>
  <c r="C18" i="12"/>
  <c r="A18" i="12"/>
  <c r="O17" i="12"/>
  <c r="C17" i="12"/>
  <c r="A17" i="12"/>
  <c r="O16" i="12"/>
  <c r="C16" i="12"/>
  <c r="A16" i="12"/>
  <c r="O15" i="12"/>
  <c r="C15" i="12"/>
  <c r="A15" i="12"/>
  <c r="O14" i="12"/>
  <c r="C14" i="12"/>
  <c r="A14" i="12"/>
  <c r="O13" i="12"/>
  <c r="C13" i="12"/>
  <c r="A13" i="12"/>
  <c r="O12" i="12"/>
  <c r="C12" i="12"/>
  <c r="A12" i="12"/>
  <c r="O11" i="12"/>
  <c r="C11" i="12"/>
  <c r="O10" i="12"/>
  <c r="C10" i="12"/>
  <c r="O9" i="12"/>
  <c r="C9" i="12"/>
  <c r="O8" i="12"/>
  <c r="C8" i="12"/>
  <c r="O7" i="12"/>
  <c r="C7" i="12"/>
  <c r="O6" i="12"/>
  <c r="C6" i="12"/>
  <c r="O5" i="12"/>
  <c r="C5" i="12"/>
  <c r="O4" i="12"/>
  <c r="C4" i="12"/>
  <c r="C3" i="6"/>
  <c r="C23" i="6"/>
  <c r="C24" i="6"/>
  <c r="C25" i="6"/>
  <c r="C26" i="6"/>
  <c r="C27" i="6"/>
  <c r="C28" i="6"/>
  <c r="C29" i="6"/>
  <c r="C30" i="6"/>
  <c r="C31" i="6"/>
  <c r="C32" i="6"/>
  <c r="C33" i="6"/>
  <c r="C34" i="6"/>
  <c r="C35" i="6"/>
  <c r="C36" i="6"/>
  <c r="C37" i="6"/>
  <c r="C38" i="6"/>
  <c r="C39" i="6"/>
  <c r="C40" i="6"/>
  <c r="C41" i="6"/>
  <c r="C42" i="6"/>
  <c r="C43" i="6"/>
  <c r="A23" i="6"/>
  <c r="A24" i="6"/>
  <c r="A25" i="6"/>
  <c r="A26" i="6"/>
  <c r="A27" i="6"/>
  <c r="A28" i="6"/>
  <c r="A29" i="6"/>
  <c r="A30" i="6"/>
  <c r="A31" i="6"/>
  <c r="A32" i="6"/>
  <c r="A33" i="6"/>
  <c r="A34" i="6"/>
  <c r="A35" i="6"/>
  <c r="A36" i="6"/>
  <c r="A37" i="6"/>
  <c r="A38" i="6"/>
  <c r="A39" i="6"/>
  <c r="A40" i="6"/>
  <c r="A41" i="6"/>
  <c r="A42" i="6"/>
  <c r="A43" i="6"/>
  <c r="C18" i="6"/>
  <c r="C19" i="6"/>
  <c r="C20" i="6"/>
  <c r="C21" i="6"/>
  <c r="C22" i="6"/>
  <c r="A18" i="6"/>
  <c r="A19" i="6"/>
  <c r="A20" i="6"/>
  <c r="A21" i="6"/>
  <c r="A22" i="6"/>
  <c r="C4" i="6"/>
  <c r="C17" i="6"/>
  <c r="A17" i="6"/>
  <c r="M17" i="6"/>
  <c r="C16" i="6"/>
  <c r="A16" i="6"/>
  <c r="M16" i="6"/>
  <c r="C15" i="6"/>
  <c r="A15" i="6"/>
  <c r="M15" i="6"/>
  <c r="C14" i="6"/>
  <c r="A14" i="6"/>
  <c r="M14" i="6"/>
  <c r="C13" i="6"/>
  <c r="A13" i="6"/>
  <c r="M13" i="6"/>
  <c r="C12" i="6"/>
  <c r="A12" i="6"/>
  <c r="M12" i="6"/>
  <c r="C11" i="6"/>
  <c r="A11" i="6"/>
  <c r="M11" i="6"/>
  <c r="C10" i="6"/>
  <c r="A10" i="6"/>
  <c r="M10" i="6"/>
  <c r="C9" i="6"/>
  <c r="A9" i="6"/>
  <c r="M9" i="6"/>
  <c r="C8" i="6"/>
  <c r="A8" i="6"/>
  <c r="M8" i="6"/>
  <c r="C7" i="6"/>
  <c r="A7" i="6"/>
  <c r="M7" i="6"/>
  <c r="M3" i="6"/>
  <c r="M4" i="6"/>
  <c r="M5" i="6"/>
  <c r="M6" i="6"/>
  <c r="C6" i="6"/>
  <c r="A6" i="6"/>
  <c r="C5" i="6"/>
  <c r="A5"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5D476-E8E0-4747-9FDA-FFF390AEC87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F661388-5507-4D03-BABC-C9B88E2EFF2C}" name="WorksheetConnection_Draft Quarterly MOU Update 9.8.23.xlsx!Table3" type="102" refreshedVersion="8" minRefreshableVersion="5">
    <extLst>
      <ext xmlns:x15="http://schemas.microsoft.com/office/spreadsheetml/2010/11/main" uri="{DE250136-89BD-433C-8126-D09CA5730AF9}">
        <x15:connection id="Table3" autoDelete="1">
          <x15:rangePr sourceName="_xlcn.WorksheetConnection_DraftQuarterlyMOUUpdate9.8.23.xlsxTable3"/>
        </x15:connection>
      </ext>
    </extLst>
  </connection>
</connections>
</file>

<file path=xl/sharedStrings.xml><?xml version="1.0" encoding="utf-8"?>
<sst xmlns="http://schemas.openxmlformats.org/spreadsheetml/2006/main" count="655" uniqueCount="282">
  <si>
    <t>MOU Annual Reporting Template Instructions</t>
  </si>
  <si>
    <r>
      <t xml:space="preserve">Pursuant to the Behavioral Health Information Notices (BHINs): 23-056, 23-057, 24-016, Behavioral Health Delivery Systems (BHDS) are required to execute a Memorandum of Understanding (MOUs) with the Medi-Cal Managed Care Plans (MCPs) operating in their county, and submit an annual MOU report to the Department of Health Care Services (DHCS) electronically to </t>
    </r>
    <r>
      <rPr>
        <u/>
        <sz val="11.5"/>
        <color rgb="FF000000"/>
        <rFont val="Arial"/>
        <family val="2"/>
      </rPr>
      <t>BHOMDMonitoring@dhcs.ca.gov</t>
    </r>
    <r>
      <rPr>
        <sz val="11.5"/>
        <color rgb="FF000000"/>
        <rFont val="Arial"/>
        <family val="2"/>
      </rPr>
      <t xml:space="preserve"> by the last business day of January. 
</t>
    </r>
    <r>
      <rPr>
        <b/>
        <sz val="11.5"/>
        <color rgb="FF000000"/>
        <rFont val="Arial"/>
        <family val="2"/>
      </rPr>
      <t>MOU Annual Report</t>
    </r>
    <r>
      <rPr>
        <sz val="11.5"/>
        <color rgb="FF000000"/>
        <rFont val="Arial"/>
        <family val="2"/>
      </rPr>
      <t xml:space="preserve"> 
</t>
    </r>
    <r>
      <rPr>
        <u/>
        <sz val="11.5"/>
        <color rgb="FF000000"/>
        <rFont val="Arial"/>
        <family val="2"/>
      </rPr>
      <t>MOU Quarterly Update tab</t>
    </r>
    <r>
      <rPr>
        <sz val="11.5"/>
        <color rgb="FF000000"/>
        <rFont val="Arial"/>
        <family val="2"/>
      </rPr>
      <t xml:space="preserve">: The MOU Annual Report must include updates from the quarterly meetings with the MCPs; use one row to document each quarterly meeting. This report is not intended to duplicate the MOU quarterly reports where BHDS demonstrates a good faith effort to execute MOUs. 
</t>
    </r>
    <r>
      <rPr>
        <u/>
        <sz val="11.5"/>
        <color rgb="FF000000"/>
        <rFont val="Arial"/>
        <family val="2"/>
      </rPr>
      <t>MOU Annual Review tab:</t>
    </r>
    <r>
      <rPr>
        <sz val="11.5"/>
        <color rgb="FF000000"/>
        <rFont val="Arial"/>
        <family val="2"/>
      </rPr>
      <t xml:space="preserve"> Documents the results of the annual MOU review. Counties should summarize the BHDS's annual review process, including amendments made to the MOU and/or policies and procedures, as well as the outcomes of the review. Counties have the option to document one annual review per row for each MCP or combine the annual reviews of multiple MCPs in a single row.   
</t>
    </r>
    <r>
      <rPr>
        <b/>
        <u/>
        <sz val="11.5"/>
        <color rgb="FF000000"/>
        <rFont val="Arial"/>
        <family val="2"/>
      </rPr>
      <t xml:space="preserve">Do not include Members' Personal Health Information (PHI) or any other confidential information in the report. </t>
    </r>
    <r>
      <rPr>
        <sz val="11.5"/>
        <color rgb="FF000000"/>
        <rFont val="Arial"/>
        <family val="2"/>
      </rPr>
      <t xml:space="preserve">
                                                                    </t>
    </r>
  </si>
  <si>
    <r>
      <t xml:space="preserve">
</t>
    </r>
    <r>
      <rPr>
        <b/>
        <sz val="11.5"/>
        <color rgb="FF000000"/>
        <rFont val="Arial"/>
        <family val="2"/>
      </rPr>
      <t>Attestation</t>
    </r>
    <r>
      <rPr>
        <sz val="11.5"/>
        <color rgb="FF000000"/>
        <rFont val="Arial"/>
        <family val="2"/>
      </rPr>
      <t xml:space="preserve"> 
Pursuant to BHINs: 23-056, 23-057, and 24-016, BHDS and MCPs are required to coordinate medically necessary services, including health-related social services needs, when members are accessing services from the applicable Medi-Cal Delivery </t>
    </r>
    <r>
      <rPr>
        <sz val="11.5"/>
        <rFont val="Arial"/>
        <family val="2"/>
      </rPr>
      <t>S</t>
    </r>
    <r>
      <rPr>
        <sz val="11.5"/>
        <color rgb="FF000000"/>
        <rFont val="Arial"/>
        <family val="2"/>
      </rPr>
      <t xml:space="preserve">ystems. </t>
    </r>
    <r>
      <rPr>
        <b/>
        <u/>
        <sz val="11.5"/>
        <color rgb="FF000000"/>
        <rFont val="Arial"/>
        <family val="2"/>
      </rPr>
      <t>The County must indicate the number of times BHDS and MCPs have conducted quarterly meetings within the specified year.</t>
    </r>
    <r>
      <rPr>
        <sz val="11.5"/>
        <color rgb="FF000000"/>
        <rFont val="Arial"/>
        <family val="2"/>
      </rPr>
      <t xml:space="preserve">
BHDS must attest to completing the Annual Review of the BHDS Quarterly MOU Reporting for the specified year. BHDS must also certify that all information in this report is true, accurate, and complete to the best of their knowledge. Please see the Attestation tab for instructions. 
Unless otherwise noted in the instructions below, please do not include attachments with your report, as unsolicited attachments will not be accepted. If you have additional questions or concerns, please contact the </t>
    </r>
    <r>
      <rPr>
        <u/>
        <sz val="11.5"/>
        <color rgb="FF000000"/>
        <rFont val="Arial"/>
        <family val="2"/>
      </rPr>
      <t>BHOMDMonitoring@dhcs.ca.gov</t>
    </r>
    <r>
      <rPr>
        <sz val="11.5"/>
        <color rgb="FF000000"/>
        <rFont val="Arial"/>
        <family val="2"/>
      </rPr>
      <t xml:space="preserve"> mailbox or your assigned county liaison. </t>
    </r>
  </si>
  <si>
    <t>MOU Annual Report Update</t>
  </si>
  <si>
    <t>Column Name</t>
  </si>
  <si>
    <t>Explanation</t>
  </si>
  <si>
    <t xml:space="preserve">County (Column A) </t>
  </si>
  <si>
    <t xml:space="preserve">Enter the County Name. 
</t>
  </si>
  <si>
    <t xml:space="preserve">Plan Code (Column B)
</t>
  </si>
  <si>
    <t xml:space="preserve">Select the plan code from the drop-down list. Use the plan code directory tab for reference. Selecting the Plan Code will automatically populate the associated MCP Plan Name in Column C. 
MHP/DMC-ODS/DMC that operate in more than one county should report on all counties within one MOU Quarterly Report by reporting separate rows for each applicable plan code.   
</t>
  </si>
  <si>
    <r>
      <t xml:space="preserve"> MCP Plan Name (Column C) </t>
    </r>
    <r>
      <rPr>
        <i/>
        <sz val="12"/>
        <rFont val="Arial"/>
        <family val="2"/>
      </rPr>
      <t>(Auto Populates)</t>
    </r>
  </si>
  <si>
    <t xml:space="preserve">This column will be automatically populated with the County when the associated Plan Code is entered into Column B. No action is needed in this column. 
</t>
  </si>
  <si>
    <t>MOU Effective Date (Column D)</t>
  </si>
  <si>
    <t>Enter the effective date of the Executed MOU. The effective date is the date that the MOU went into effect.</t>
  </si>
  <si>
    <t xml:space="preserve">Reporting Year (Column E) </t>
  </si>
  <si>
    <t xml:space="preserve">Enter the corresponding reporting year for the data reported using the drop down list provided. 
</t>
  </si>
  <si>
    <t xml:space="preserve">Combined MOU (Column F)
</t>
  </si>
  <si>
    <t>Is the MOU a combination of more than one delivery system? Select "Yes" or "No" from the drop-down menu.</t>
  </si>
  <si>
    <t xml:space="preserve">MOU Type (Column G)
</t>
  </si>
  <si>
    <t xml:space="preserve">Select the MOU type from the drop-down list. If the BHDS has executed MOUs with multiple MCPs for the same MOU type, report each on a separate row. List all individual executed MOUs..
</t>
  </si>
  <si>
    <t xml:space="preserve">Meeting Attendees (Column H)
</t>
  </si>
  <si>
    <t xml:space="preserve">Provide a list of all attendees including MCP responsible person(s), leadership, and county executives during the quarterly meetings. </t>
  </si>
  <si>
    <r>
      <rPr>
        <b/>
        <i/>
        <sz val="12"/>
        <color rgb="FF000000"/>
        <rFont val="Arial"/>
      </rPr>
      <t xml:space="preserve">MOU Quarterly Updates Tab: (Column I)             </t>
    </r>
    <r>
      <rPr>
        <b/>
        <sz val="12"/>
        <color rgb="FF000000"/>
        <rFont val="Arial"/>
      </rPr>
      <t xml:space="preserve">Topic: Care Coordination                                                                                                                                                                                                                          </t>
    </r>
  </si>
  <si>
    <t xml:space="preserve">Describe the common themes, concerns, and/or discussion items from the Quarterly Meetings regarding care coordination, eligibility, screening, assessment, evaluation, and/or Medical Necessity determination. If any care coordination-related changes were made (to the MOU, processes, and/or policies and procedures) based on these discussions, please note those changes in this section. If this topic was not discussed at the meeting(s), then provide an explanation. Limit responses to 1000 characters.                                                                                                                                                                                                                     </t>
  </si>
  <si>
    <r>
      <rPr>
        <b/>
        <i/>
        <sz val="12"/>
        <color rgb="FF242424"/>
        <rFont val="Arial"/>
      </rPr>
      <t xml:space="preserve">MOU Annual Review Tab: (Column I)                                                                  </t>
    </r>
    <r>
      <rPr>
        <b/>
        <sz val="12"/>
        <color rgb="FF242424"/>
        <rFont val="Arial"/>
      </rPr>
      <t>Summary of Annual Review Process</t>
    </r>
  </si>
  <si>
    <t xml:space="preserve">Provide a summary of the annual review activities conducted by the county. </t>
  </si>
  <si>
    <r>
      <rPr>
        <b/>
        <i/>
        <sz val="12"/>
        <color rgb="FF000000"/>
        <rFont val="Arial"/>
      </rPr>
      <t xml:space="preserve">MOU Quarterly Updates Tab: (Column J)       </t>
    </r>
    <r>
      <rPr>
        <b/>
        <sz val="12"/>
        <color rgb="FF000000"/>
        <rFont val="Arial"/>
      </rPr>
      <t xml:space="preserve">             Topic: Referrals</t>
    </r>
  </si>
  <si>
    <t xml:space="preserve">Describe the common themes, concerns, and/or discussion items from the Quarterly Meetings regarding referrals. If any referral-related changes were made (to the MOU, processes, and/or policies and procedures) based on these discussions, please note those changes in this section. If this topic was not discussed at the meeting(s), then provide an explanation. Limit responses to 1000 characters.
</t>
  </si>
  <si>
    <r>
      <rPr>
        <b/>
        <i/>
        <sz val="12"/>
        <color rgb="FF000000"/>
        <rFont val="Arial"/>
      </rPr>
      <t xml:space="preserve">MOU Annual Review Tab: (Column J)    </t>
    </r>
    <r>
      <rPr>
        <b/>
        <sz val="12"/>
        <color rgb="FF000000"/>
        <rFont val="Arial"/>
      </rPr>
      <t xml:space="preserve">                    Outcome of the Review Process </t>
    </r>
  </si>
  <si>
    <t>Provide a summary of the review process.</t>
  </si>
  <si>
    <r>
      <rPr>
        <b/>
        <i/>
        <sz val="12"/>
        <color rgb="FF000000"/>
        <rFont val="Arial"/>
      </rPr>
      <t xml:space="preserve">MOU Quarterly Updates Tab: (Column K)                    </t>
    </r>
    <r>
      <rPr>
        <b/>
        <sz val="12"/>
        <color rgb="FF000000"/>
        <rFont val="Arial"/>
      </rPr>
      <t>Topic: Dispute Resolution</t>
    </r>
  </si>
  <si>
    <t xml:space="preserve">Describe any significant disputes between the parties that were discussed at the Quarterly Meetings. What was the resolution? If the dispute is still unresolved, what are the next steps towards resolving the matter? If any changes regarding dispute resolution were made (to the MOU, processes, and/or policies and procedures) based on these discussions, please note those changes in this section. If this topic was not discussed at the meeting(s), then provide an explanation. Limit responses to 1000 characters.
</t>
  </si>
  <si>
    <r>
      <rPr>
        <b/>
        <i/>
        <sz val="12"/>
        <color rgb="FF000000"/>
        <rFont val="Arial"/>
      </rPr>
      <t xml:space="preserve">MOU Annual Review Tab: (Column K)    </t>
    </r>
    <r>
      <rPr>
        <b/>
        <sz val="12"/>
        <color rgb="FF000000"/>
        <rFont val="Arial"/>
      </rPr>
      <t xml:space="preserve">                    MOU Amendment? (Attach supporting documents)</t>
    </r>
  </si>
  <si>
    <t>Select "Yes" or "No" from the drop-down menu. If yes, provide copies of any modified or renewed MOUs.</t>
  </si>
  <si>
    <r>
      <rPr>
        <b/>
        <i/>
        <sz val="12"/>
        <color rgb="FF000000"/>
        <rFont val="Arial"/>
      </rPr>
      <t xml:space="preserve">MOU Quarterly Updates Tab: (Column L)    </t>
    </r>
    <r>
      <rPr>
        <b/>
        <sz val="12"/>
        <color rgb="FF000000"/>
        <rFont val="Arial"/>
      </rPr>
      <t>Strategies to Avoid Duplication of Services</t>
    </r>
  </si>
  <si>
    <t>Describe the common themes, concerns, and/or discussion items from the Quarterly Meetings regarding strategies to avoid duplication of services. If any changes regarding duplication of services were made (to the MOU, processes, and/or policies and procedures) based on these discussions, please note those changes in this section. If this topic was not discussed at the meeting(s), then provide an explanation. Limit responses to 1000 characters.</t>
  </si>
  <si>
    <r>
      <rPr>
        <b/>
        <i/>
        <sz val="12"/>
        <color rgb="FF000000"/>
        <rFont val="Arial"/>
      </rPr>
      <t xml:space="preserve">MOU Annual Review Tab: (Column L)                         </t>
    </r>
    <r>
      <rPr>
        <b/>
        <sz val="12"/>
        <color rgb="FF000000"/>
        <rFont val="Arial"/>
      </rPr>
      <t>Additional information (Optional)</t>
    </r>
  </si>
  <si>
    <r>
      <rPr>
        <sz val="12"/>
        <color rgb="FF000000"/>
        <rFont val="Arial"/>
      </rPr>
      <t xml:space="preserve">Provide any additional information the county may have regarding the MOU annual review. </t>
    </r>
    <r>
      <rPr>
        <b/>
        <sz val="12"/>
        <color rgb="FF000000"/>
        <rFont val="Arial"/>
      </rPr>
      <t xml:space="preserve">Note: </t>
    </r>
    <r>
      <rPr>
        <sz val="12"/>
        <color rgb="FF000000"/>
        <rFont val="Arial"/>
      </rPr>
      <t>Additonal information is optional.</t>
    </r>
  </si>
  <si>
    <t xml:space="preserve">Collaboration (Column M) </t>
  </si>
  <si>
    <t>Describe any discussion at the Quarterly Meetings regarding effective collaboration between the MCP and Other Party, including strengths, barriers, and plans for improvement. If any changes regarding collaboration between BHDSs and MCPs were made (to the MOU, processes, and/or policies and procedures) based on these discussions, please note those changes in this section. If this topic was not discussed at the meetings(s), then provide an explanation. Limit responses to 1000 characters.</t>
  </si>
  <si>
    <t xml:space="preserve">Member Engagement (Column N) </t>
  </si>
  <si>
    <t>Describe any discussion at the Quarterly Meetings regarding Member engagement challenges and sucesses. If any changes regarding Member Engagement were made (to the MOU, processes, and/or policies and procedures) based on these discussions, please note those changes in this section. If this topic was not discussed at the meetings(s), then provide an explanation. Limit responses to 1000 characters.</t>
  </si>
  <si>
    <t>MHP/DMC-ODS/DMC Counties</t>
  </si>
  <si>
    <t>MCP Plans</t>
  </si>
  <si>
    <t>Plan Code</t>
  </si>
  <si>
    <t>Alameda</t>
  </si>
  <si>
    <t>Alameda Alliance for Health </t>
  </si>
  <si>
    <t>Merced</t>
  </si>
  <si>
    <t>Central California Alliance For Health</t>
  </si>
  <si>
    <t>Solano</t>
  </si>
  <si>
    <t>Partnership Health Plan of California</t>
  </si>
  <si>
    <t>Kaiser Permanente</t>
  </si>
  <si>
    <t>Modoc</t>
  </si>
  <si>
    <t>Alpine</t>
  </si>
  <si>
    <t>Anthem Blue Cross Partnership Plan</t>
  </si>
  <si>
    <t>Mono</t>
  </si>
  <si>
    <t>Sonoma</t>
  </si>
  <si>
    <t>Mountain Valley Health Plan</t>
  </si>
  <si>
    <t>Health Net Community Solutions, Inc.</t>
  </si>
  <si>
    <t>Amador</t>
  </si>
  <si>
    <t>Anthem Blue Cross Partnership Plan</t>
  </si>
  <si>
    <t>Monterey</t>
  </si>
  <si>
    <t>Stanislaus</t>
  </si>
  <si>
    <t>Health Net Community Solutions Inc.</t>
  </si>
  <si>
    <t>Napa</t>
  </si>
  <si>
    <t>Health Plan of San Joaquin</t>
  </si>
  <si>
    <t>Butte</t>
  </si>
  <si>
    <t>Nevada</t>
  </si>
  <si>
    <t>Sutter-Yuba</t>
  </si>
  <si>
    <t>550/552</t>
  </si>
  <si>
    <t>Calaveras</t>
  </si>
  <si>
    <t>Orange</t>
  </si>
  <si>
    <t>CalOptima Health</t>
  </si>
  <si>
    <t>658/661</t>
  </si>
  <si>
    <t>Tehama</t>
  </si>
  <si>
    <t>Colusa</t>
  </si>
  <si>
    <t>Placer-Sierra</t>
  </si>
  <si>
    <t>547/549</t>
  </si>
  <si>
    <t>Trinity</t>
  </si>
  <si>
    <t>Contra Costa</t>
  </si>
  <si>
    <t>Contra Costa Health Plan</t>
  </si>
  <si>
    <t>Tulare</t>
  </si>
  <si>
    <t>Plumas</t>
  </si>
  <si>
    <t>Del Norte</t>
  </si>
  <si>
    <t>Riverside</t>
  </si>
  <si>
    <t>Molina Healthcare of California</t>
  </si>
  <si>
    <t>El Dorado</t>
  </si>
  <si>
    <t>Inland Empire Health Plan</t>
  </si>
  <si>
    <t>Tuolumne</t>
  </si>
  <si>
    <t>Sacramento</t>
  </si>
  <si>
    <t>Ventura</t>
  </si>
  <si>
    <t>Gold Coast Health Plan</t>
  </si>
  <si>
    <t>Fresno</t>
  </si>
  <si>
    <t>Yolo</t>
  </si>
  <si>
    <t>CalViva Health</t>
  </si>
  <si>
    <t>Glenn</t>
  </si>
  <si>
    <t>San Benito</t>
  </si>
  <si>
    <t>Humboldt</t>
  </si>
  <si>
    <t>San Bernardino</t>
  </si>
  <si>
    <t>Imperial</t>
  </si>
  <si>
    <t>Community Health Plan of Imperial Valley</t>
  </si>
  <si>
    <t>Inyo</t>
  </si>
  <si>
    <t>San Diego</t>
  </si>
  <si>
    <t>Blue Shield of California Promise Health Plan</t>
  </si>
  <si>
    <t>Kern</t>
  </si>
  <si>
    <t>Community Health Group Partnership Plan</t>
  </si>
  <si>
    <t>Kern Family Health Care</t>
  </si>
  <si>
    <t>San Francisco</t>
  </si>
  <si>
    <t>Kings</t>
  </si>
  <si>
    <t>San Francisco Health Plan</t>
  </si>
  <si>
    <t>San Joaquin</t>
  </si>
  <si>
    <t>Lake</t>
  </si>
  <si>
    <t>Health Plan San Joaquin</t>
  </si>
  <si>
    <t>Lassen</t>
  </si>
  <si>
    <t>Los Angeles</t>
  </si>
  <si>
    <t>San Luis Obispo</t>
  </si>
  <si>
    <t>CenCal Health</t>
  </si>
  <si>
    <t>L.A. Care Health Plan</t>
  </si>
  <si>
    <t>San Mateo</t>
  </si>
  <si>
    <t>Health Plan of San Mateo</t>
  </si>
  <si>
    <t>Madera</t>
  </si>
  <si>
    <t>Santa Barbara</t>
  </si>
  <si>
    <t>Santa Clara</t>
  </si>
  <si>
    <t>Marin</t>
  </si>
  <si>
    <t>Santa Clara Family Health Plan</t>
  </si>
  <si>
    <t>Santa Cruz</t>
  </si>
  <si>
    <t>Mariposa</t>
  </si>
  <si>
    <t>Shasta</t>
  </si>
  <si>
    <t>Mendocino</t>
  </si>
  <si>
    <t>Siskiyou</t>
  </si>
  <si>
    <t xml:space="preserve">County
Name </t>
  </si>
  <si>
    <r>
      <t xml:space="preserve">MCP Plan Name
</t>
    </r>
    <r>
      <rPr>
        <i/>
        <sz val="11"/>
        <rFont val="Calibri"/>
        <family val="2"/>
        <scheme val="minor"/>
      </rPr>
      <t>(Auto Populates)</t>
    </r>
  </si>
  <si>
    <t>MOU Effective Date</t>
  </si>
  <si>
    <t>Reporting Year</t>
  </si>
  <si>
    <t>Combined MOU
Yes or No</t>
  </si>
  <si>
    <t>MOU Type</t>
  </si>
  <si>
    <t>Meeting Attendees</t>
  </si>
  <si>
    <t>Topic: Care Coordination</t>
  </si>
  <si>
    <t>Topic: Referrals</t>
  </si>
  <si>
    <t>Topic: Dispute Resolution</t>
  </si>
  <si>
    <t>Topic: Strategies to Avoid Duplication of Services</t>
  </si>
  <si>
    <t xml:space="preserve">Topic: Collaboration </t>
  </si>
  <si>
    <t>Topic: Member Engagement</t>
  </si>
  <si>
    <t>MOU_CODE</t>
  </si>
  <si>
    <t xml:space="preserve">Summary of the Annual Review Process </t>
  </si>
  <si>
    <t>Outcome of the Review Process</t>
  </si>
  <si>
    <t>MOU Amendment?
(attach supporting documents)</t>
  </si>
  <si>
    <t>Additional Information 
(Optional)</t>
  </si>
  <si>
    <t>MOU Annual Reporting Attestation</t>
  </si>
  <si>
    <t>Attestation for MOU Annual Reporting and Quarterly Reporting 
(Attest to all applicable requirements below. If the county is unable to attest to one 
or more requirements below, provide a reason.)</t>
  </si>
  <si>
    <t>KEY:</t>
  </si>
  <si>
    <t>On behalf of [Input County Name] County, I hereby attest, the Annual MOU Review of the [Insert CY] year is true, accurate, and complete to the best of my knowledge.</t>
  </si>
  <si>
    <t xml:space="preserve">CY: Calendar Year                                                    MCP: Managed Care Plans </t>
  </si>
  <si>
    <t>Name of Signee</t>
  </si>
  <si>
    <t>Title</t>
  </si>
  <si>
    <t>Date</t>
  </si>
  <si>
    <t>Email Address</t>
  </si>
  <si>
    <t>Reporting Quarter</t>
  </si>
  <si>
    <t>Annual Reporting Year</t>
  </si>
  <si>
    <t>Status</t>
  </si>
  <si>
    <t>Current Challenges</t>
  </si>
  <si>
    <t>Multi-Party MOU</t>
  </si>
  <si>
    <t>MOU Type Code</t>
  </si>
  <si>
    <t>PLAN_CODE</t>
  </si>
  <si>
    <t>PLAN_NAME</t>
  </si>
  <si>
    <t>PLAN_COUNTY</t>
  </si>
  <si>
    <t>Q1</t>
  </si>
  <si>
    <t>Executed</t>
  </si>
  <si>
    <t>Resistance from Other Party</t>
  </si>
  <si>
    <t>Yes</t>
  </si>
  <si>
    <t>Local Health Departments</t>
  </si>
  <si>
    <t>LHD</t>
  </si>
  <si>
    <t>Q2</t>
  </si>
  <si>
    <t>In Execution Process</t>
  </si>
  <si>
    <t>Resistance From Other Party Legal</t>
  </si>
  <si>
    <t>No</t>
  </si>
  <si>
    <t>Local Health Departments/WIC</t>
  </si>
  <si>
    <t>WIC</t>
  </si>
  <si>
    <t>Q3</t>
  </si>
  <si>
    <t>In DHCS Review</t>
  </si>
  <si>
    <t>Issues Related to Data Sharing</t>
  </si>
  <si>
    <t>Local Government Agencies/Social Services Departments: Specialty Mental Health Services</t>
  </si>
  <si>
    <t>SMHS</t>
  </si>
  <si>
    <t>Q4</t>
  </si>
  <si>
    <t>In County Review</t>
  </si>
  <si>
    <t>Other Party Non-Responsive</t>
  </si>
  <si>
    <t>Local Government Agencies/County Behavioral Health Departments: Alcohol and Substance Use Disorder treatment services, DMC-ODS</t>
  </si>
  <si>
    <t>DMC-ODS</t>
  </si>
  <si>
    <t>In MCP Review</t>
  </si>
  <si>
    <t>Disagreement about MOU Terms</t>
  </si>
  <si>
    <t xml:space="preserve">Local Government Agencies/County Behavioral Health Departments: Alcohol and Substance Use Disorder treatment services, DMC State Plan </t>
  </si>
  <si>
    <t>DMC-SP</t>
  </si>
  <si>
    <t>In Other Party Review</t>
  </si>
  <si>
    <t>Disagreement about Policies and Procedures</t>
  </si>
  <si>
    <t>Local Government Agencies: In-Home Supportive Services</t>
  </si>
  <si>
    <t>IHSS</t>
  </si>
  <si>
    <t>Development in Process</t>
  </si>
  <si>
    <t>Lengthy Review Timeframes</t>
  </si>
  <si>
    <t xml:space="preserve">Local Government Agencies/Social Services Departments: Social Services and Child Welfare </t>
  </si>
  <si>
    <t>CW</t>
  </si>
  <si>
    <t>In Discussion</t>
  </si>
  <si>
    <t>No Challenges</t>
  </si>
  <si>
    <t>Regional Centers</t>
  </si>
  <si>
    <t>RC</t>
  </si>
  <si>
    <t>Molina Healthcare of California Partner Plan, Inc.</t>
  </si>
  <si>
    <t>Stalled</t>
  </si>
  <si>
    <t>Other</t>
  </si>
  <si>
    <t>Local Government Agencies: Targeted Case Management</t>
  </si>
  <si>
    <t>TCM</t>
  </si>
  <si>
    <t>Local Education Agencies</t>
  </si>
  <si>
    <t>LEA</t>
  </si>
  <si>
    <t>Local Government Agencies: Jails, Juvenile Facilities and Probation Departments</t>
  </si>
  <si>
    <t>J</t>
  </si>
  <si>
    <t>Blue Shield of CA Promise Health Plan</t>
  </si>
  <si>
    <t>Home and Community Based Services Waiver Programs</t>
  </si>
  <si>
    <t>HCBS</t>
  </si>
  <si>
    <t>Continuum of Care Programs</t>
  </si>
  <si>
    <t>CoC</t>
  </si>
  <si>
    <t>First 5 Programs</t>
  </si>
  <si>
    <t>F5</t>
  </si>
  <si>
    <t>Area Agencies on Aging</t>
  </si>
  <si>
    <t>AAA</t>
  </si>
  <si>
    <t>California Caregivers Resource Centers</t>
  </si>
  <si>
    <t>CCRC</t>
  </si>
  <si>
    <t>Indian Health Services/Tribal Entities</t>
  </si>
  <si>
    <t>TR</t>
  </si>
  <si>
    <t>Health Net Community Solutions, inc.</t>
  </si>
  <si>
    <t>Partnership HealthPlan of California</t>
  </si>
  <si>
    <t>Central California Alliance for Health</t>
  </si>
  <si>
    <t>CalOptima</t>
  </si>
  <si>
    <t>Alameda Alliance for Health</t>
  </si>
  <si>
    <t xml:space="preserve"> Community Health Plan Imperial Valley </t>
  </si>
  <si>
    <t>Placer</t>
  </si>
  <si>
    <t>Sierra</t>
  </si>
  <si>
    <t>Sutter</t>
  </si>
  <si>
    <t>Yuba</t>
  </si>
  <si>
    <t>PHC California</t>
  </si>
  <si>
    <t xml:space="preserve">All member facing duties have been transferred from Carelon to Partnership. They are ensuring the screenings are sent to the appropriate people. Process for screeners at Parternship to contact county. </t>
  </si>
  <si>
    <t>Call county directly and send the screening tool. Can email the screener to accessEHR@nevadacountyca.gov. Phone number for county: 530-265-1437. Process for children's referrals and for referrals in Truckee. Access team will update closed loop tracker. Contacts at Partnership: somalley@partnershiphp.org, lsalinas@partnershiphp.org
Referral for eating disorder only
o	Equip
o	It's non specialty MH
o	They have a program called Bright Heart (how can County connect the client? Or how can MHP connect client)
o	Should it be through the CLR process</t>
  </si>
  <si>
    <t xml:space="preserve">Lag in Referral Process
•	Not getting updates on the referrals 
•	1st month was troublesome for Partnership team
•	Still having issues, you can email Sarah
Sometimes they directly connect with the member, best practice to lop back with the referral source 
bh-access@partnershiphp.org
Transportation App
•	If they call, then the client can call first, then they can download 
•	Jill Blake is planning to come to our All Staff to go over the transportation app
•	March 6th 12 - 1pm </t>
  </si>
  <si>
    <t>Eric asked about transportation. Alisa discussed long wait times, Jaymee discussed new app. Eric asked about closed loop referral tracker status. Jaymee stated it was uploaded today. Jaymee discussed Sharefile outage. Jaymee discussed Carelon transition.</t>
  </si>
  <si>
    <t>Eric provided Carelon referral data. Ellen asked if we have a separate youth/Adult report. Eric to follow up with Erika on that question. Monica asked if anyone had concerns with network access. No questions from county team. Eric asked about transportation. Alisa discussed long wait times, Jaymee discussed new app. Eric asked about closed loop referral tracker status. Jaymee stated it was uploaded today. Jaymee discussed Sharefile outage. Jaymee discussed Carelon transition.</t>
  </si>
  <si>
    <t>Erika provider the Quarterly Referral and Screening report. Erika stated no other updates at this time.</t>
  </si>
  <si>
    <t>Eric states no updates from PHC at this time. Jaymee agrees. Eric asked how everything was going with transportation and other services within Nevada County. Ellen/Alisha and Megan state they do not have any updates from their teams.
Megan states transportation is lagging but improving. Ellen mentioned they are continuing to work with Sharefile but would like to have a single more real time report to update so we do not have to do all the downloads and uploads. Jaymee mentioned this is something we have been talking about and that this is on the table.</t>
  </si>
  <si>
    <t>There were no disputes or disagreements raised during the meeting; therefore, no resolutions were required.</t>
  </si>
  <si>
    <t>Open discussion was available for this topic. No questions or concerns raised.</t>
  </si>
  <si>
    <t>Data sharing was discussed</t>
  </si>
  <si>
    <t>Reviewed utilization report and accessing services.</t>
  </si>
  <si>
    <t>Discussed the CLR Tracker.</t>
  </si>
  <si>
    <t>Contact information for Partnership and the county were reviewed, including phone number and websites.</t>
  </si>
  <si>
    <t>Process for disputes reviewed. No disputes to review.</t>
  </si>
  <si>
    <t>Partnership policy numbers revieweed. Annual reporting of MOU activitites reviewed. Collaboration opportunities with PIP discussed.</t>
  </si>
  <si>
    <t>Gaps in workflows discussed. How can Partnership support with aid and training? New BHINS discussed.</t>
  </si>
  <si>
    <t>Considerations: Recover residences, MAT prescribing.</t>
  </si>
  <si>
    <t>Hedis Rates MY 2024 reviewed.</t>
  </si>
  <si>
    <t xml:space="preserve">Reviewed utilization reports. </t>
  </si>
  <si>
    <t xml:space="preserve">The use of screening toools, Cal AIM ECM utilization, and community supports were discussed. Data for CalAIM KP Summary, ECM Services, and Community Support reviewed. </t>
  </si>
  <si>
    <t xml:space="preserve">The use of screening toools, Cal AIM ECM utilization, and community supports were discussed. </t>
  </si>
  <si>
    <t>The use  of screening toools, Cal AIM ECM utilization, and community supports were discussed. MH Services and policy reviewed</t>
  </si>
  <si>
    <t xml:space="preserve">Scope of primary care referral guidelines policy was reviewed. </t>
  </si>
  <si>
    <t>No new member engagement content released this quarter.</t>
  </si>
  <si>
    <r>
      <t xml:space="preserve">I hereby attest, the applicable executed MOU(s) were posted on the County website within 30 calendar days of being fully executed. </t>
    </r>
    <r>
      <rPr>
        <b/>
        <sz val="12"/>
        <color rgb="FF000000"/>
        <rFont val="Arial"/>
        <family val="2"/>
      </rPr>
      <t xml:space="preserve">
</t>
    </r>
    <r>
      <rPr>
        <sz val="12"/>
        <color rgb="FF000000"/>
        <rFont val="Arial"/>
        <family val="2"/>
      </rPr>
      <t xml:space="preserve">
I hereby attest, an Annual Review of the MOU(s) has been conducted for the </t>
    </r>
    <r>
      <rPr>
        <b/>
        <sz val="12"/>
        <color rgb="FF000000"/>
        <rFont val="Arial"/>
        <family val="2"/>
      </rPr>
      <t>2025</t>
    </r>
    <r>
      <rPr>
        <sz val="12"/>
        <color rgb="FF000000"/>
        <rFont val="Arial"/>
        <family val="2"/>
      </rPr>
      <t xml:space="preserve"> year and all information provided in this report is true, accurate, and complete to the best of my knowledge. </t>
    </r>
    <r>
      <rPr>
        <b/>
        <sz val="12"/>
        <color rgb="FF000000"/>
        <rFont val="Arial"/>
        <family val="2"/>
      </rPr>
      <t xml:space="preserve">
</t>
    </r>
    <r>
      <rPr>
        <sz val="12"/>
        <color rgb="FF000000"/>
        <rFont val="Arial"/>
        <family val="2"/>
      </rPr>
      <t xml:space="preserve">
I hereby attest,  </t>
    </r>
    <r>
      <rPr>
        <b/>
        <sz val="12"/>
        <color rgb="FF000000"/>
        <rFont val="Arial"/>
        <family val="2"/>
      </rPr>
      <t>Nevada</t>
    </r>
    <r>
      <rPr>
        <sz val="12"/>
        <color rgb="FF000000"/>
        <rFont val="Arial"/>
        <family val="2"/>
      </rPr>
      <t xml:space="preserve"> County held </t>
    </r>
    <r>
      <rPr>
        <b/>
        <sz val="12"/>
        <color rgb="FF000000"/>
        <rFont val="Arial"/>
        <family val="2"/>
      </rPr>
      <t xml:space="preserve">4 </t>
    </r>
    <r>
      <rPr>
        <sz val="12"/>
        <color rgb="FF000000"/>
        <rFont val="Arial"/>
        <family val="2"/>
      </rPr>
      <t xml:space="preserve">quarterly meetings with the MCPs, and the quarterly meetings are posted on </t>
    </r>
    <r>
      <rPr>
        <b/>
        <sz val="12"/>
        <color rgb="FF000000"/>
        <rFont val="Arial"/>
        <family val="2"/>
      </rPr>
      <t>Nevada</t>
    </r>
    <r>
      <rPr>
        <sz val="12"/>
        <color rgb="FF000000"/>
        <rFont val="Arial"/>
        <family val="2"/>
      </rPr>
      <t xml:space="preserve"> County's website.
I hereby attest, </t>
    </r>
    <r>
      <rPr>
        <b/>
        <sz val="12"/>
        <color rgb="FF000000"/>
        <rFont val="Arial"/>
        <family val="2"/>
      </rPr>
      <t>Nevada</t>
    </r>
    <r>
      <rPr>
        <sz val="12"/>
        <color rgb="FF000000"/>
        <rFont val="Arial"/>
        <family val="2"/>
      </rPr>
      <t xml:space="preserve"> County will post the Annual Report on the County website within 30 calendar days from the due date of the annual report submission to the Department of Health Care Services.
</t>
    </r>
    <r>
      <rPr>
        <b/>
        <sz val="12"/>
        <color rgb="FF000000"/>
        <rFont val="Arial"/>
        <family val="2"/>
      </rPr>
      <t xml:space="preserve">
</t>
    </r>
  </si>
  <si>
    <t xml:space="preserve">Reviewed Partnerships Access Center and referral process. County noted not as many referrals, so Partnership is verifying numbers. </t>
  </si>
  <si>
    <t>Data sharing was discussed, specifically HEI and SacValley Medshare.</t>
  </si>
  <si>
    <t>Discussed the CLR Tracker, Access Center. Discussed on members with recent Psych hospitalization and FQHCs not wanting to see them. Carelon was not in attendance, Sarah noted, you can refer members to the call center, and they can refer the members to someone in the NSMHS.</t>
  </si>
  <si>
    <t>Reviewed utilization report and accessing services. Youth SUD treatment was discussed.</t>
  </si>
  <si>
    <t>no</t>
  </si>
  <si>
    <t>No updates to MOU</t>
  </si>
  <si>
    <t>MOU reviewed: Collaboration, Dispute Resolution, Coordination, Member Engagement, Quality Improvement, Policies</t>
  </si>
  <si>
    <t>n/a</t>
  </si>
  <si>
    <t>Provide an Explanation if fewer than four (4) quarterly meetings were held: N/A</t>
  </si>
  <si>
    <t>Brianne Chavez</t>
  </si>
  <si>
    <t>QA Manager</t>
  </si>
  <si>
    <t>brianne.chavez@nevadacountyca.gov</t>
  </si>
  <si>
    <t>Phebe Bell, NCBH Director(attended); Mark Bontrager, Sr Director of Behavioral Health</t>
  </si>
  <si>
    <t>Phebe Bell, NCBH Director (attended); Mark Bontrager, Sr Director of Behavioral Health</t>
  </si>
  <si>
    <t>Brianne Chavez, QA manager, Ellen Glass, Admin Analyst, Cari Yardley,Clinical Administrator, Jeffrey Goodnow, Clinical Health Tech, Nicole Winovich, Health Tech Eric Rushing, Project Manager of MH Partnership</t>
  </si>
  <si>
    <t>Eric Rushing, Project Manager of MH Partnership, Sarah OMalley, Ellen Glass, Admin Analyst, Heather Madison, Admin Analyst, Nicole Winovich, Health Tech, Jeffrey Goodnow,Clinical Health Tech, Cari Yardley, Clinical Administrator, Brianne Chavez, QA Manager</t>
  </si>
  <si>
    <t>Jaymee James, Manager of MH Partnership, Eric Rushing,Project Manager MH Partnership, Erika Beltran, Manager II BH Carelon, Alisa Wood, Children's Program Manager, Heather Madison, Admin Analyst, Ellen Glass, Admin Analyst, Megan Murphy, Adult Program Manager</t>
  </si>
  <si>
    <t>Jaymee James, Manager of MH Partnership, Eric Rushing, Project Manager of MH Partnership, Monica Rodriguez, Carelon, Nancy Saelee, Carelon, Brianne Chavez, QA Manager, Alisa Wood, Children's Clinical Supervisor, Ellen Glass, Admin Analyst</t>
  </si>
  <si>
    <t>Kelly Miner-Gann, NCBH SUD and Forensic Program Manager, Vivian Agudelo, Partnership, Carina Glover, Partnership. Stephanie Wilson, Partnership, Kara Kusalich, Partnership, Nicole Escobar, Partnership</t>
  </si>
  <si>
    <t>Number of Quarterly Meetings held: 4 for SMHS and 4 for DMC-ODS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</si>
</sst>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5"/>
      <name val="Arial"/>
      <family val="2"/>
    </font>
    <font>
      <b/>
      <sz val="14"/>
      <name val="Arial"/>
      <family val="2"/>
    </font>
    <font>
      <b/>
      <sz val="13"/>
      <name val="Arial"/>
      <family val="2"/>
    </font>
    <font>
      <b/>
      <sz val="12"/>
      <name val="Arial"/>
      <family val="2"/>
    </font>
    <font>
      <sz val="12"/>
      <name val="Arial"/>
      <family val="2"/>
    </font>
    <font>
      <sz val="11"/>
      <name val="Calibri"/>
      <family val="2"/>
      <scheme val="minor"/>
    </font>
    <font>
      <sz val="8"/>
      <name val="Calibri"/>
      <family val="2"/>
      <scheme val="minor"/>
    </font>
    <font>
      <b/>
      <sz val="11"/>
      <name val="Calibri"/>
      <family val="2"/>
      <scheme val="minor"/>
    </font>
    <font>
      <i/>
      <sz val="11"/>
      <name val="Calibri"/>
      <family val="2"/>
      <scheme val="minor"/>
    </font>
    <font>
      <i/>
      <sz val="12"/>
      <name val="Arial"/>
      <family val="2"/>
    </font>
    <font>
      <sz val="11.5"/>
      <color rgb="FF000000"/>
      <name val="Arial"/>
      <family val="2"/>
    </font>
    <font>
      <sz val="12"/>
      <color rgb="FF000000"/>
      <name val="Arial"/>
      <family val="2"/>
    </font>
    <font>
      <b/>
      <sz val="12"/>
      <color rgb="FF000000"/>
      <name val="Arial"/>
      <family val="2"/>
    </font>
    <font>
      <sz val="11"/>
      <color rgb="FF000000"/>
      <name val="Calibri"/>
      <family val="2"/>
      <scheme val="minor"/>
    </font>
    <font>
      <b/>
      <sz val="26"/>
      <name val="Arial"/>
      <family val="2"/>
    </font>
    <font>
      <b/>
      <sz val="36"/>
      <name val="Arial"/>
      <family val="2"/>
    </font>
    <font>
      <b/>
      <sz val="11"/>
      <color theme="1"/>
      <name val="Calibri"/>
      <family val="2"/>
      <scheme val="minor"/>
    </font>
    <font>
      <b/>
      <sz val="11"/>
      <color rgb="FF000000"/>
      <name val="Calibri"/>
      <family val="2"/>
      <scheme val="minor"/>
    </font>
    <font>
      <b/>
      <sz val="24"/>
      <name val="Arial"/>
      <family val="2"/>
    </font>
    <font>
      <b/>
      <sz val="14"/>
      <color rgb="FF000000"/>
      <name val="Arial"/>
      <family val="2"/>
    </font>
    <font>
      <b/>
      <sz val="14"/>
      <color theme="1"/>
      <name val="Arial"/>
      <family val="2"/>
    </font>
    <font>
      <b/>
      <sz val="12"/>
      <color theme="1"/>
      <name val="Arial"/>
      <family val="2"/>
    </font>
    <font>
      <sz val="12"/>
      <color theme="1"/>
      <name val="Arial"/>
      <family val="2"/>
    </font>
    <font>
      <b/>
      <u/>
      <sz val="11.5"/>
      <color rgb="FF000000"/>
      <name val="Arial"/>
      <family val="2"/>
    </font>
    <font>
      <u/>
      <sz val="11.5"/>
      <color rgb="FF000000"/>
      <name val="Arial"/>
      <family val="2"/>
    </font>
    <font>
      <b/>
      <sz val="11.5"/>
      <color rgb="FF000000"/>
      <name val="Arial"/>
      <family val="2"/>
    </font>
    <font>
      <u/>
      <sz val="11"/>
      <color theme="10"/>
      <name val="Calibri"/>
      <family val="2"/>
      <scheme val="minor"/>
    </font>
    <font>
      <sz val="11"/>
      <color theme="0"/>
      <name val="Calibri"/>
      <family val="2"/>
      <scheme val="minor"/>
    </font>
    <font>
      <b/>
      <sz val="14"/>
      <color theme="0"/>
      <name val="Calibri"/>
      <family val="2"/>
      <scheme val="minor"/>
    </font>
    <font>
      <b/>
      <sz val="14"/>
      <name val="Calibri"/>
      <family val="2"/>
      <scheme val="minor"/>
    </font>
    <font>
      <sz val="12"/>
      <color rgb="FF000000"/>
      <name val="Arial"/>
    </font>
    <font>
      <b/>
      <sz val="12"/>
      <color rgb="FF000000"/>
      <name val="Arial"/>
    </font>
    <font>
      <b/>
      <i/>
      <sz val="12"/>
      <color rgb="FF000000"/>
      <name val="Arial"/>
    </font>
    <font>
      <b/>
      <i/>
      <sz val="12"/>
      <color rgb="FF242424"/>
      <name val="Arial"/>
    </font>
    <font>
      <b/>
      <sz val="12"/>
      <color rgb="FF242424"/>
      <name val="Arial"/>
    </font>
    <font>
      <sz val="12"/>
      <color rgb="FF000000"/>
      <name val="Arial"/>
      <charset val="1"/>
    </font>
    <font>
      <b/>
      <i/>
      <sz val="12"/>
      <color rgb="FF000000"/>
      <name val="Arial"/>
      <family val="2"/>
    </font>
    <font>
      <sz val="11"/>
      <color rgb="FF000000"/>
      <name val="Arial"/>
      <family val="2"/>
    </font>
  </fonts>
  <fills count="9">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4"/>
        <bgColor indexed="64"/>
      </patternFill>
    </fill>
    <fill>
      <patternFill patternType="solid">
        <fgColor rgb="FFD9D9D9"/>
        <bgColor rgb="FFD9D9D9"/>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rgb="FF000000"/>
      </left>
      <right style="medium">
        <color rgb="FF000000"/>
      </right>
      <top style="medium">
        <color rgb="FF000000"/>
      </top>
      <bottom style="medium">
        <color rgb="FF000000"/>
      </bottom>
      <diagonal/>
    </border>
    <border>
      <left style="thick">
        <color rgb="FF000000"/>
      </left>
      <right/>
      <top/>
      <bottom/>
      <diagonal/>
    </border>
    <border>
      <left/>
      <right style="thick">
        <color rgb="FF000000"/>
      </right>
      <top/>
      <bottom/>
      <diagonal/>
    </border>
    <border>
      <left/>
      <right/>
      <top style="thick">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2">
    <xf numFmtId="0" fontId="0" fillId="0" borderId="0"/>
    <xf numFmtId="0" fontId="27" fillId="0" borderId="0" applyNumberFormat="0" applyFill="0" applyBorder="0" applyAlignment="0" applyProtection="0"/>
  </cellStyleXfs>
  <cellXfs count="101">
    <xf numFmtId="0" fontId="0" fillId="0" borderId="0" xfId="0"/>
    <xf numFmtId="0" fontId="3" fillId="0" borderId="1" xfId="0" applyFont="1" applyBorder="1" applyAlignment="1">
      <alignment horizontal="center" vertical="top"/>
    </xf>
    <xf numFmtId="0" fontId="5" fillId="0" borderId="1" xfId="0" applyFont="1" applyBorder="1" applyAlignment="1">
      <alignment horizontal="left" vertical="top" wrapText="1"/>
    </xf>
    <xf numFmtId="0" fontId="0" fillId="0" borderId="0" xfId="0" applyAlignment="1">
      <alignment horizontal="left"/>
    </xf>
    <xf numFmtId="0" fontId="4" fillId="0" borderId="1" xfId="0" applyFont="1" applyBorder="1" applyAlignment="1">
      <alignment horizontal="left" vertical="top" wrapText="1"/>
    </xf>
    <xf numFmtId="0" fontId="2" fillId="3" borderId="0" xfId="0" applyFont="1" applyFill="1" applyAlignment="1">
      <alignment vertical="center"/>
    </xf>
    <xf numFmtId="49" fontId="0" fillId="0" borderId="0" xfId="0" applyNumberFormat="1" applyAlignment="1">
      <alignment horizontal="right"/>
    </xf>
    <xf numFmtId="0" fontId="0" fillId="0" borderId="0" xfId="0" applyAlignment="1">
      <alignment horizontal="right"/>
    </xf>
    <xf numFmtId="0" fontId="0" fillId="0" borderId="0" xfId="0" applyAlignment="1">
      <alignment wrapText="1"/>
    </xf>
    <xf numFmtId="0" fontId="0" fillId="0" borderId="12" xfId="0" applyBorder="1" applyAlignment="1">
      <alignment wrapText="1"/>
    </xf>
    <xf numFmtId="0" fontId="0" fillId="0" borderId="13" xfId="0" applyBorder="1" applyAlignment="1">
      <alignment wrapText="1"/>
    </xf>
    <xf numFmtId="0" fontId="6" fillId="0" borderId="0" xfId="0" applyFont="1" applyAlignment="1">
      <alignment horizontal="left"/>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2" fillId="3" borderId="0" xfId="0" applyFont="1" applyFill="1" applyAlignment="1">
      <alignment horizontal="left" vertical="center"/>
    </xf>
    <xf numFmtId="49" fontId="0" fillId="0" borderId="0" xfId="0" applyNumberFormat="1" applyAlignment="1">
      <alignment horizontal="right" vertical="center"/>
    </xf>
    <xf numFmtId="0" fontId="6" fillId="0" borderId="0" xfId="0" applyFont="1" applyAlignment="1" applyProtection="1">
      <alignment vertical="center" wrapText="1"/>
      <protection hidden="1"/>
    </xf>
    <xf numFmtId="0" fontId="6"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hidden="1"/>
    </xf>
    <xf numFmtId="0" fontId="6"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0" fontId="6" fillId="0" borderId="0" xfId="0" applyFont="1" applyAlignment="1">
      <alignment vertical="center"/>
    </xf>
    <xf numFmtId="0" fontId="6" fillId="0" borderId="0" xfId="0" applyFont="1"/>
    <xf numFmtId="0" fontId="6" fillId="0" borderId="0" xfId="0" applyFont="1" applyAlignment="1" applyProtection="1">
      <alignment horizontal="left"/>
      <protection locked="0"/>
    </xf>
    <xf numFmtId="0" fontId="6" fillId="0" borderId="0" xfId="0" applyFont="1" applyProtection="1">
      <protection locked="0"/>
    </xf>
    <xf numFmtId="0" fontId="4" fillId="0" borderId="1" xfId="0" applyFont="1" applyBorder="1" applyAlignment="1">
      <alignment vertical="top" wrapText="1"/>
    </xf>
    <xf numFmtId="0" fontId="5" fillId="0" borderId="1" xfId="0" applyFont="1" applyBorder="1" applyAlignment="1">
      <alignment vertical="top" wrapText="1"/>
    </xf>
    <xf numFmtId="0" fontId="12" fillId="0" borderId="1" xfId="0" applyFont="1" applyBorder="1" applyAlignment="1">
      <alignment horizontal="left" vertical="top" wrapText="1"/>
    </xf>
    <xf numFmtId="0" fontId="14" fillId="0" borderId="0" xfId="0" applyFont="1"/>
    <xf numFmtId="0" fontId="13" fillId="0" borderId="1" xfId="0" applyFont="1" applyBorder="1" applyAlignment="1">
      <alignment horizontal="left" vertical="top" wrapText="1"/>
    </xf>
    <xf numFmtId="0" fontId="18" fillId="0" borderId="1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8" xfId="0" applyFont="1" applyBorder="1" applyAlignment="1">
      <alignment horizontal="center" wrapText="1"/>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0" fillId="0" borderId="0" xfId="0" applyProtection="1">
      <protection locked="0"/>
    </xf>
    <xf numFmtId="0" fontId="8"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7" fillId="6" borderId="1" xfId="0" applyFont="1" applyFill="1" applyBorder="1" applyAlignment="1">
      <alignment horizontal="center" vertical="center"/>
    </xf>
    <xf numFmtId="0" fontId="23" fillId="0" borderId="1" xfId="0" applyFont="1" applyBorder="1" applyAlignment="1">
      <alignment vertical="top" wrapText="1"/>
    </xf>
    <xf numFmtId="0" fontId="23" fillId="0" borderId="1" xfId="0" applyFont="1" applyBorder="1" applyAlignment="1" applyProtection="1">
      <alignment horizontal="center" wrapText="1"/>
      <protection locked="0"/>
    </xf>
    <xf numFmtId="0" fontId="5" fillId="4" borderId="1" xfId="0" applyFont="1" applyFill="1" applyBorder="1" applyAlignment="1" applyProtection="1">
      <alignment horizontal="center" wrapText="1"/>
      <protection locked="0"/>
    </xf>
    <xf numFmtId="14" fontId="5" fillId="4" borderId="1" xfId="0" applyNumberFormat="1" applyFont="1" applyFill="1" applyBorder="1" applyAlignment="1" applyProtection="1">
      <alignment horizontal="center" wrapText="1"/>
      <protection locked="0"/>
    </xf>
    <xf numFmtId="0" fontId="34" fillId="0" borderId="0" xfId="0" applyFont="1" applyAlignment="1">
      <alignment horizontal="left" vertical="top" wrapText="1"/>
    </xf>
    <xf numFmtId="0" fontId="36" fillId="0" borderId="24" xfId="0" applyFont="1" applyBorder="1" applyAlignment="1">
      <alignment vertical="top"/>
    </xf>
    <xf numFmtId="0" fontId="36" fillId="0" borderId="25" xfId="0" applyFont="1" applyBorder="1" applyAlignment="1">
      <alignment vertical="top"/>
    </xf>
    <xf numFmtId="0" fontId="31" fillId="0" borderId="23" xfId="0" applyFont="1" applyBorder="1" applyAlignment="1">
      <alignment horizontal="left" vertical="top" wrapText="1"/>
    </xf>
    <xf numFmtId="0" fontId="13" fillId="0" borderId="26" xfId="0" applyFont="1" applyBorder="1" applyAlignment="1">
      <alignment horizontal="left" vertical="top" wrapText="1"/>
    </xf>
    <xf numFmtId="0" fontId="37" fillId="0" borderId="1" xfId="0" applyFont="1" applyBorder="1" applyAlignment="1">
      <alignment horizontal="left" vertical="top" wrapText="1"/>
    </xf>
    <xf numFmtId="0" fontId="31" fillId="0" borderId="1" xfId="0" applyFont="1" applyBorder="1" applyAlignment="1">
      <alignment horizontal="left" vertical="top" wrapText="1"/>
    </xf>
    <xf numFmtId="0" fontId="18" fillId="0" borderId="15" xfId="0" applyFont="1" applyBorder="1" applyAlignment="1">
      <alignment horizontal="center" vertical="center" wrapText="1"/>
    </xf>
    <xf numFmtId="0" fontId="18" fillId="0" borderId="15" xfId="0" applyFont="1" applyBorder="1" applyAlignment="1">
      <alignment horizontal="center" vertical="center"/>
    </xf>
    <xf numFmtId="0" fontId="38" fillId="0" borderId="1" xfId="0" applyFont="1" applyBorder="1" applyAlignment="1">
      <alignment horizontal="left" vertical="center" wrapText="1"/>
    </xf>
    <xf numFmtId="0" fontId="38" fillId="8" borderId="1" xfId="0" applyFont="1" applyFill="1" applyBorder="1" applyAlignment="1">
      <alignment horizontal="left" vertical="center" wrapText="1"/>
    </xf>
    <xf numFmtId="0" fontId="27" fillId="4" borderId="1" xfId="1" applyFill="1" applyBorder="1" applyAlignment="1" applyProtection="1">
      <alignment horizontal="center" wrapText="1"/>
      <protection locked="0"/>
    </xf>
    <xf numFmtId="0" fontId="15"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8" fillId="0" borderId="17"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xf>
    <xf numFmtId="0" fontId="18" fillId="0" borderId="15" xfId="0" applyFont="1" applyBorder="1" applyAlignment="1">
      <alignment horizontal="center" vertical="center"/>
    </xf>
    <xf numFmtId="0" fontId="29" fillId="7" borderId="0" xfId="0" applyFont="1" applyFill="1" applyAlignment="1">
      <alignment horizontal="left"/>
    </xf>
    <xf numFmtId="0" fontId="28" fillId="7" borderId="0" xfId="0" applyFont="1" applyFill="1" applyAlignment="1">
      <alignment horizontal="left"/>
    </xf>
    <xf numFmtId="0" fontId="30" fillId="7" borderId="0" xfId="0" applyFont="1" applyFill="1" applyAlignment="1">
      <alignment horizontal="left"/>
    </xf>
    <xf numFmtId="0" fontId="2" fillId="3" borderId="0" xfId="0" applyFont="1" applyFill="1" applyAlignment="1">
      <alignment horizontal="center" vertical="center"/>
    </xf>
    <xf numFmtId="0" fontId="0" fillId="0" borderId="2" xfId="0" applyBorder="1" applyAlignment="1">
      <alignment horizontal="left"/>
    </xf>
    <xf numFmtId="0" fontId="0" fillId="0" borderId="11" xfId="0" applyBorder="1" applyAlignment="1">
      <alignment horizontal="left"/>
    </xf>
    <xf numFmtId="0" fontId="0" fillId="0" borderId="3" xfId="0" applyBorder="1" applyAlignment="1">
      <alignment horizontal="left"/>
    </xf>
    <xf numFmtId="0" fontId="0" fillId="0" borderId="2"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21" fillId="6" borderId="1" xfId="0" applyFont="1" applyFill="1" applyBorder="1" applyAlignment="1">
      <alignment horizontal="center" vertical="center" wrapText="1"/>
    </xf>
    <xf numFmtId="0" fontId="21" fillId="6" borderId="23"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6" fillId="5" borderId="22" xfId="0" applyFont="1" applyFill="1" applyBorder="1" applyAlignment="1">
      <alignment horizontal="center"/>
    </xf>
  </cellXfs>
  <cellStyles count="2">
    <cellStyle name="Hyperlink" xfId="1" builtinId="8"/>
    <cellStyle name="Normal" xfId="0" builtinId="0"/>
  </cellStyles>
  <dxfs count="47">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alignment horizontal="right" vertical="bottom" textRotation="0" wrapText="0" indent="0" justifyLastLine="0" shrinkToFit="0" readingOrder="0"/>
    </dxf>
    <dxf>
      <numFmt numFmtId="30" formatCode="@"/>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horizontal="left" vertical="bottom" textRotation="0" wrapText="0" indent="0" justifyLastLine="0" shrinkToFit="0" readingOrder="0"/>
    </dxf>
    <dxf>
      <alignment horizontal="left" textRotation="0" indent="0" justifyLastLine="0" shrinkToFit="0" readingOrder="0"/>
    </dxf>
    <dxf>
      <alignment horizontal="left" textRotation="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border outline="0">
        <top style="thin">
          <color indexed="64"/>
        </top>
      </border>
    </dxf>
    <dxf>
      <alignment horizontal="left" textRotation="0"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dxf>
    <dxf>
      <font>
        <strike val="0"/>
        <outline val="0"/>
        <shadow val="0"/>
        <u val="none"/>
        <vertAlign val="baseline"/>
        <color auto="1"/>
      </font>
      <numFmt numFmtId="0" formatCode="General"/>
      <alignment horizontal="left"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hidden="0"/>
    </dxf>
    <dxf>
      <font>
        <strike val="0"/>
        <outline val="0"/>
        <shadow val="0"/>
        <u val="none"/>
        <vertAlign val="baseline"/>
        <color auto="1"/>
      </font>
      <alignment horizontal="general" vertical="center" textRotation="0" wrapText="1" indent="0" justifyLastLine="0" shrinkToFit="0" readingOrder="0"/>
      <protection locked="1"/>
    </dxf>
    <dxf>
      <font>
        <strike val="0"/>
        <outline val="0"/>
        <shadow val="0"/>
        <u val="none"/>
        <vertAlign val="baseline"/>
        <color auto="1"/>
      </font>
      <protection locked="1"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dxf>
    <dxf>
      <font>
        <strike val="0"/>
        <outline val="0"/>
        <shadow val="0"/>
        <u val="none"/>
        <vertAlign val="baseline"/>
        <color auto="1"/>
      </font>
      <numFmt numFmtId="0" formatCode="General"/>
      <alignment horizontal="left"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hidden="0"/>
    </dxf>
    <dxf>
      <font>
        <strike val="0"/>
        <outline val="0"/>
        <shadow val="0"/>
        <u val="none"/>
        <vertAlign val="baseline"/>
        <color auto="1"/>
      </font>
      <alignment horizontal="general" vertical="center" textRotation="0" wrapText="1" indent="0" justifyLastLine="0" shrinkToFit="0" readingOrder="0"/>
      <protection locked="1"/>
    </dxf>
    <dxf>
      <font>
        <strike val="0"/>
        <outline val="0"/>
        <shadow val="0"/>
        <u val="none"/>
        <vertAlign val="baseline"/>
        <color auto="1"/>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owerPivotData" Target="model/item.data"/><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3510F7B-01D7-4CD3-B8D4-5BE9D9D99D19}" name="Table46" displayName="Table46" ref="A3:N44" totalsRowShown="0" headerRowDxfId="46" dataDxfId="45">
  <tableColumns count="14">
    <tableColumn id="19" xr3:uid="{1D3A130D-5FA7-4F15-AF59-5CCD86C0EDB1}" name="County_x000a_Name " dataDxfId="44">
      <calculatedColumnFormula>IF(Table46[[#This Row],[Plan Code]]&lt;&gt;"",(VLOOKUP(Table46[[#This Row],[Plan Code]],Table2[#All],3,TRUE)),"")</calculatedColumnFormula>
    </tableColumn>
    <tableColumn id="4" xr3:uid="{4DBD5218-24B1-47CE-A31A-D883CF532C17}" name="Plan Code" dataDxfId="43"/>
    <tableColumn id="18" xr3:uid="{140C5DDD-671C-4C56-BEA3-E142D95D563E}" name="MCP Plan Name_x000a_(Auto Populates)" dataDxfId="42">
      <calculatedColumnFormula>IF(Table46[[#This Row],[Plan Code]]&lt;&gt;"",(VLOOKUP(Table46[[#This Row],[Plan Code]],Table2[#All],2,TRUE)),"")</calculatedColumnFormula>
    </tableColumn>
    <tableColumn id="1" xr3:uid="{46AA1C38-D0DD-42EB-9725-D5A60FE4FF21}" name="MOU Effective Date" dataDxfId="41"/>
    <tableColumn id="6" xr3:uid="{C3563087-4703-49F3-A004-B8D3F4F96B60}" name="Reporting Year" dataDxfId="40"/>
    <tableColumn id="12" xr3:uid="{4EED0F4B-947B-4D5F-BA5B-45853D9D7968}" name="Combined MOU_x000a_Yes or No" dataDxfId="39"/>
    <tableColumn id="13" xr3:uid="{74C52FF1-B6CA-4B6A-AB5D-435D274996AB}" name="MOU Type" dataDxfId="38"/>
    <tableColumn id="14" xr3:uid="{69153532-1083-4F45-A103-2C352A5E01EE}" name="Meeting Attendees" dataDxfId="37"/>
    <tableColumn id="7" xr3:uid="{46B68119-8843-4951-9776-6B00D2578C19}" name="Topic: Care Coordination" dataDxfId="36"/>
    <tableColumn id="8" xr3:uid="{86765884-ADD3-40C4-A8C7-2E533D7CD594}" name="Topic: Referrals" dataDxfId="35"/>
    <tableColumn id="9" xr3:uid="{61188BAE-71B0-4573-B6F8-736B8885E82E}" name="Topic: Dispute Resolution" dataDxfId="34"/>
    <tableColumn id="10" xr3:uid="{8676ACB3-091C-4A6D-B27B-ED72D96EFE70}" name="Topic: Strategies to Avoid Duplication of Services" dataDxfId="33"/>
    <tableColumn id="11" xr3:uid="{7F6E695F-CD41-4C89-AFE1-9F43C0978A7D}" name="Topic: Collaboration " dataDxfId="32"/>
    <tableColumn id="17" xr3:uid="{06C554BF-9E1E-438C-AD12-38A38DAE2121}" name="Topic: Member Engagement" dataDxfId="3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23F55CA-9E24-42B8-964A-5F454B998D7F}" name="Table4" displayName="Table4" ref="A2:L43" totalsRowShown="0" headerRowDxfId="30" dataDxfId="29">
  <tableColumns count="12">
    <tableColumn id="19" xr3:uid="{64D561A1-DB3F-4DCA-BD79-A5AA6502787A}" name="County_x000a_Name " dataDxfId="28">
      <calculatedColumnFormula>IF(Table4[[#This Row],[Plan Code]]&lt;&gt;"",(VLOOKUP(Table4[[#This Row],[Plan Code]],Table2[#All],3,TRUE)),"")</calculatedColumnFormula>
    </tableColumn>
    <tableColumn id="4" xr3:uid="{C9F482B3-DF5B-452F-8E81-6A2BFDA2237A}" name="Plan Code" dataDxfId="27"/>
    <tableColumn id="18" xr3:uid="{47A9A64F-772B-472D-A5C4-1C0F4DF5475A}" name="MCP Plan Name_x000a_(Auto Populates)" dataDxfId="26">
      <calculatedColumnFormula>IF(Table4[[#This Row],[Plan Code]]&lt;&gt;"",(VLOOKUP(Table4[[#This Row],[Plan Code]],Table2[#All],2,TRUE)),"")</calculatedColumnFormula>
    </tableColumn>
    <tableColumn id="1" xr3:uid="{2DEC5D39-F91B-433C-921A-24B6696BA954}" name="MOU Effective Date" dataDxfId="25"/>
    <tableColumn id="6" xr3:uid="{3BD9A81D-74D9-4F67-AAD0-6276FF67BBEC}" name="Reporting Year" dataDxfId="24"/>
    <tableColumn id="12" xr3:uid="{C30ED355-31D8-4A76-A36E-AC7F393AEBFE}" name="Combined MOU_x000a_Yes or No" dataDxfId="23"/>
    <tableColumn id="13" xr3:uid="{24055562-D888-43DD-9F39-0CCC055BFE26}" name="MOU Type" dataDxfId="22"/>
    <tableColumn id="14" xr3:uid="{D2532F40-24CC-4BCC-8214-6A8545CEF451}" name="Meeting Attendees" dataDxfId="21"/>
    <tableColumn id="7" xr3:uid="{90263142-91A2-4154-A56D-317D587357D3}" name="Summary of the Annual Review Process " dataDxfId="20"/>
    <tableColumn id="8" xr3:uid="{AAE5AF1C-B3C1-49F3-8FD3-F509DDBBAEAB}" name="Outcome of the Review Process" dataDxfId="19"/>
    <tableColumn id="9" xr3:uid="{CA04AD41-CFB5-46D6-AC83-5102C752F290}" name="MOU Amendment?_x000a_(attach supporting documents)" dataDxfId="18"/>
    <tableColumn id="10" xr3:uid="{A82E66B4-4492-410B-AF2E-9EFD08ADE932}" name="Additional Information _x000a_(Optional)" dataDxfId="1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706D8-6BB1-4785-BE3B-6A62680CF27C}" name="Table3" displayName="Table3" ref="A1:E1048576" totalsRowShown="0" headerRowDxfId="16" dataDxfId="14" headerRowBorderDxfId="15" tableBorderDxfId="13">
  <autoFilter ref="A1:E1048576" xr:uid="{5B4706D8-6BB1-4785-BE3B-6A62680CF27C}"/>
  <tableColumns count="5">
    <tableColumn id="8" xr3:uid="{AB0AE9CF-2D4F-48E7-8F30-58B13077CECA}" name="Reporting Quarter" dataDxfId="12"/>
    <tableColumn id="9" xr3:uid="{FB836BBD-EF2D-4BB5-BE50-D040D20A851A}" name="Annual Reporting Year" dataDxfId="11"/>
    <tableColumn id="5" xr3:uid="{8822873C-6E3E-459F-9CD1-BBBF68DE9200}" name="Status" dataDxfId="10"/>
    <tableColumn id="6" xr3:uid="{E7D97967-D81B-4D9B-B0FF-D60D44557E2C}" name="Current Challenges" dataDxfId="9"/>
    <tableColumn id="7" xr3:uid="{929DD2DF-5DE6-43BB-A96B-D47AE5477C07}" name="Multi-Party MOU" dataDxfId="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EEC84-019D-497F-83BC-206A5C177C4E}" name="Table1" displayName="Table1" ref="G1:H18" totalsRowShown="0" headerRowDxfId="7">
  <autoFilter ref="G1:H18" xr:uid="{E60EEC84-019D-497F-83BC-206A5C177C4E}"/>
  <tableColumns count="2">
    <tableColumn id="1" xr3:uid="{FA34F33E-BFE1-4BA6-ACFA-8F8F4F953E34}" name="MOU Type" dataDxfId="6"/>
    <tableColumn id="2" xr3:uid="{1FDBB760-9F95-4539-BF91-DAA615B3F0B2}" name="MOU Type Code" dataDxfId="5"/>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4E03D7-2D99-4AE5-95AD-B60FB5B497A6}" name="Table2" displayName="Table2" ref="J1:L115" totalsRowShown="0" headerRowDxfId="4" dataDxfId="3">
  <autoFilter ref="J1:L115" xr:uid="{934E03D7-2D99-4AE5-95AD-B60FB5B497A6}"/>
  <sortState xmlns:xlrd2="http://schemas.microsoft.com/office/spreadsheetml/2017/richdata2" ref="J2:L115">
    <sortCondition ref="J1:J115"/>
  </sortState>
  <tableColumns count="3">
    <tableColumn id="1" xr3:uid="{724C9EB1-53B9-4EB2-A9EB-F585CFE1D15C}" name="PLAN_CODE" dataDxfId="2"/>
    <tableColumn id="2" xr3:uid="{C35E8493-6768-4772-B343-708A0E8D4442}" name="PLAN_NAME" dataDxfId="1"/>
    <tableColumn id="3" xr3:uid="{80A266DA-6E2B-42D3-A5DC-5626C5464D8B}" name="PLAN_COUNTY" dataDxfId="0"/>
  </tableColumns>
  <tableStyleInfo name="TableStyleLight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mailto:brianne.chavez@nevadacountyca.gov"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FC07-4D50-48AB-A534-0090753E9ECE}">
  <sheetPr codeName="Sheet2">
    <pageSetUpPr fitToPage="1"/>
  </sheetPr>
  <dimension ref="A1:B44"/>
  <sheetViews>
    <sheetView tabSelected="1" topLeftCell="A22" zoomScaleNormal="100" workbookViewId="0">
      <selection activeCell="B26" sqref="B26"/>
    </sheetView>
  </sheetViews>
  <sheetFormatPr defaultColWidth="0" defaultRowHeight="14.5" zeroHeight="1" x14ac:dyDescent="0.35"/>
  <cols>
    <col min="1" max="1" width="53.453125" customWidth="1"/>
    <col min="2" max="2" width="110.7265625" customWidth="1"/>
  </cols>
  <sheetData>
    <row r="1" spans="1:2" ht="45" x14ac:dyDescent="0.35">
      <c r="A1" s="66" t="s">
        <v>0</v>
      </c>
      <c r="B1" s="67"/>
    </row>
    <row r="2" spans="1:2" ht="15" customHeight="1" x14ac:dyDescent="0.35">
      <c r="A2" s="68" t="s">
        <v>1</v>
      </c>
      <c r="B2" s="69"/>
    </row>
    <row r="3" spans="1:2" x14ac:dyDescent="0.35">
      <c r="A3" s="70"/>
      <c r="B3" s="71"/>
    </row>
    <row r="4" spans="1:2" x14ac:dyDescent="0.35">
      <c r="A4" s="70"/>
      <c r="B4" s="71"/>
    </row>
    <row r="5" spans="1:2" x14ac:dyDescent="0.35">
      <c r="A5" s="70"/>
      <c r="B5" s="71"/>
    </row>
    <row r="6" spans="1:2" x14ac:dyDescent="0.35">
      <c r="A6" s="70"/>
      <c r="B6" s="71"/>
    </row>
    <row r="7" spans="1:2" x14ac:dyDescent="0.35">
      <c r="A7" s="70"/>
      <c r="B7" s="71"/>
    </row>
    <row r="8" spans="1:2" ht="180" customHeight="1" x14ac:dyDescent="0.35">
      <c r="A8" s="70"/>
      <c r="B8" s="71"/>
    </row>
    <row r="9" spans="1:2" ht="221.15" customHeight="1" x14ac:dyDescent="0.35">
      <c r="A9" s="74" t="s">
        <v>2</v>
      </c>
      <c r="B9" s="75"/>
    </row>
    <row r="10" spans="1:2" x14ac:dyDescent="0.35"/>
    <row r="11" spans="1:2" ht="18" x14ac:dyDescent="0.35">
      <c r="A11" s="72" t="s">
        <v>3</v>
      </c>
      <c r="B11" s="73"/>
    </row>
    <row r="12" spans="1:2" ht="16.5" x14ac:dyDescent="0.35">
      <c r="A12" s="1" t="s">
        <v>4</v>
      </c>
      <c r="B12" s="1" t="s">
        <v>5</v>
      </c>
    </row>
    <row r="13" spans="1:2" ht="31" x14ac:dyDescent="0.35">
      <c r="A13" s="4" t="s">
        <v>6</v>
      </c>
      <c r="B13" s="2" t="s">
        <v>7</v>
      </c>
    </row>
    <row r="14" spans="1:2" ht="84.75" customHeight="1" x14ac:dyDescent="0.35">
      <c r="A14" s="4" t="s">
        <v>8</v>
      </c>
      <c r="B14" s="2" t="s">
        <v>9</v>
      </c>
    </row>
    <row r="15" spans="1:2" ht="46.5" x14ac:dyDescent="0.35">
      <c r="A15" s="4" t="s">
        <v>10</v>
      </c>
      <c r="B15" s="2" t="s">
        <v>11</v>
      </c>
    </row>
    <row r="16" spans="1:2" ht="15.5" x14ac:dyDescent="0.35">
      <c r="A16" s="29" t="s">
        <v>12</v>
      </c>
      <c r="B16" s="30" t="s">
        <v>13</v>
      </c>
    </row>
    <row r="17" spans="1:2" ht="31" x14ac:dyDescent="0.35">
      <c r="A17" s="29" t="s">
        <v>14</v>
      </c>
      <c r="B17" s="30" t="s">
        <v>15</v>
      </c>
    </row>
    <row r="18" spans="1:2" ht="38.15" customHeight="1" x14ac:dyDescent="0.35">
      <c r="A18" s="4" t="s">
        <v>16</v>
      </c>
      <c r="B18" s="2" t="s">
        <v>17</v>
      </c>
    </row>
    <row r="19" spans="1:2" ht="46.5" x14ac:dyDescent="0.35">
      <c r="A19" s="29" t="s">
        <v>18</v>
      </c>
      <c r="B19" s="30" t="s">
        <v>19</v>
      </c>
    </row>
    <row r="20" spans="1:2" ht="31" x14ac:dyDescent="0.35">
      <c r="A20" s="4" t="s">
        <v>20</v>
      </c>
      <c r="B20" s="2" t="s">
        <v>21</v>
      </c>
    </row>
    <row r="21" spans="1:2" ht="83.25" customHeight="1" x14ac:dyDescent="0.35">
      <c r="A21" s="33" t="s">
        <v>22</v>
      </c>
      <c r="B21" s="2" t="s">
        <v>23</v>
      </c>
    </row>
    <row r="22" spans="1:2" ht="31" x14ac:dyDescent="0.35">
      <c r="A22" s="54" t="s">
        <v>24</v>
      </c>
      <c r="B22" s="55" t="s">
        <v>25</v>
      </c>
    </row>
    <row r="23" spans="1:2" ht="67.5" customHeight="1" x14ac:dyDescent="0.35">
      <c r="A23" s="33" t="s">
        <v>26</v>
      </c>
      <c r="B23" s="2" t="s">
        <v>27</v>
      </c>
    </row>
    <row r="24" spans="1:2" ht="31" x14ac:dyDescent="0.35">
      <c r="A24" s="33" t="s">
        <v>28</v>
      </c>
      <c r="B24" s="2" t="s">
        <v>29</v>
      </c>
    </row>
    <row r="25" spans="1:2" ht="83.25" customHeight="1" x14ac:dyDescent="0.35">
      <c r="A25" s="33" t="s">
        <v>30</v>
      </c>
      <c r="B25" s="57" t="s">
        <v>31</v>
      </c>
    </row>
    <row r="26" spans="1:2" ht="46.5" x14ac:dyDescent="0.35">
      <c r="A26" s="58" t="s">
        <v>32</v>
      </c>
      <c r="B26" s="56" t="s">
        <v>33</v>
      </c>
    </row>
    <row r="27" spans="1:2" s="32" customFormat="1" ht="80.25" customHeight="1" x14ac:dyDescent="0.35">
      <c r="A27" s="33" t="s">
        <v>34</v>
      </c>
      <c r="B27" s="31" t="s">
        <v>35</v>
      </c>
    </row>
    <row r="28" spans="1:2" s="32" customFormat="1" ht="31" x14ac:dyDescent="0.35">
      <c r="A28" s="59" t="s">
        <v>36</v>
      </c>
      <c r="B28" s="60" t="s">
        <v>37</v>
      </c>
    </row>
    <row r="29" spans="1:2" ht="82" customHeight="1" x14ac:dyDescent="0.35">
      <c r="A29" s="33" t="s">
        <v>38</v>
      </c>
      <c r="B29" s="50" t="s">
        <v>39</v>
      </c>
    </row>
    <row r="30" spans="1:2" ht="66.75" customHeight="1" x14ac:dyDescent="0.35">
      <c r="A30" s="33" t="s">
        <v>40</v>
      </c>
      <c r="B30" s="30" t="s">
        <v>41</v>
      </c>
    </row>
    <row r="31" spans="1:2" x14ac:dyDescent="0.35"/>
    <row r="32" spans="1:2"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sheetData>
  <sheetProtection selectLockedCells="1"/>
  <mergeCells count="4">
    <mergeCell ref="A1:B1"/>
    <mergeCell ref="A2:B8"/>
    <mergeCell ref="A11:B11"/>
    <mergeCell ref="A9:B9"/>
  </mergeCells>
  <pageMargins left="0.7" right="0.7" top="0.75" bottom="0.75" header="0.3" footer="0.3"/>
  <pageSetup scale="4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087B-9AEE-450D-ABF1-9111669E883E}">
  <sheetPr codeName="Sheet3">
    <pageSetUpPr fitToPage="1"/>
  </sheetPr>
  <dimension ref="A1:K47"/>
  <sheetViews>
    <sheetView topLeftCell="A17" workbookViewId="0">
      <selection activeCell="G10" sqref="G10"/>
    </sheetView>
  </sheetViews>
  <sheetFormatPr defaultRowHeight="14.5" x14ac:dyDescent="0.35"/>
  <cols>
    <col min="1" max="1" width="13.1796875" customWidth="1"/>
    <col min="2" max="2" width="38.453125" customWidth="1"/>
    <col min="3" max="3" width="13.453125" customWidth="1"/>
    <col min="5" max="5" width="14.453125" customWidth="1"/>
    <col min="6" max="6" width="38.81640625" customWidth="1"/>
    <col min="7" max="7" width="12.453125" style="38" customWidth="1"/>
    <col min="9" max="9" width="12.453125" customWidth="1"/>
    <col min="10" max="10" width="32.81640625" customWidth="1"/>
    <col min="11" max="11" width="8.54296875" style="38"/>
  </cols>
  <sheetData>
    <row r="1" spans="1:11" ht="15" thickBot="1" x14ac:dyDescent="0.4"/>
    <row r="2" spans="1:11" ht="44" thickBot="1" x14ac:dyDescent="0.4">
      <c r="A2" s="47" t="s">
        <v>42</v>
      </c>
      <c r="B2" s="48" t="s">
        <v>43</v>
      </c>
      <c r="C2" s="49" t="s">
        <v>44</v>
      </c>
      <c r="E2" s="47" t="s">
        <v>42</v>
      </c>
      <c r="F2" s="48" t="s">
        <v>43</v>
      </c>
      <c r="G2" s="49" t="s">
        <v>44</v>
      </c>
      <c r="I2" s="47" t="s">
        <v>42</v>
      </c>
      <c r="J2" s="48" t="s">
        <v>43</v>
      </c>
      <c r="K2" s="49" t="s">
        <v>44</v>
      </c>
    </row>
    <row r="3" spans="1:11" ht="19" customHeight="1" thickBot="1" x14ac:dyDescent="0.4">
      <c r="A3" s="76" t="s">
        <v>45</v>
      </c>
      <c r="B3" s="34" t="s">
        <v>46</v>
      </c>
      <c r="C3" s="39">
        <v>531</v>
      </c>
      <c r="E3" s="35" t="s">
        <v>47</v>
      </c>
      <c r="F3" s="36" t="s">
        <v>48</v>
      </c>
      <c r="G3" s="40">
        <v>514</v>
      </c>
      <c r="I3" s="76" t="s">
        <v>49</v>
      </c>
      <c r="J3" s="36" t="s">
        <v>50</v>
      </c>
      <c r="K3" s="40">
        <v>504</v>
      </c>
    </row>
    <row r="4" spans="1:11" ht="15" thickBot="1" x14ac:dyDescent="0.4">
      <c r="A4" s="77"/>
      <c r="B4" s="34" t="s">
        <v>51</v>
      </c>
      <c r="C4" s="39">
        <v>670</v>
      </c>
      <c r="E4" s="61" t="s">
        <v>52</v>
      </c>
      <c r="F4" s="34" t="s">
        <v>50</v>
      </c>
      <c r="G4" s="40">
        <v>519</v>
      </c>
      <c r="I4" s="77"/>
      <c r="J4" s="34" t="s">
        <v>51</v>
      </c>
      <c r="K4" s="40">
        <v>656</v>
      </c>
    </row>
    <row r="5" spans="1:11" ht="18" customHeight="1" thickBot="1" x14ac:dyDescent="0.4">
      <c r="A5" s="76" t="s">
        <v>53</v>
      </c>
      <c r="B5" s="34" t="s">
        <v>54</v>
      </c>
      <c r="C5" s="39">
        <v>385</v>
      </c>
      <c r="E5" s="76" t="s">
        <v>55</v>
      </c>
      <c r="F5" s="34" t="s">
        <v>54</v>
      </c>
      <c r="G5" s="40">
        <v>109</v>
      </c>
      <c r="I5" s="76" t="s">
        <v>56</v>
      </c>
      <c r="J5" s="34" t="s">
        <v>50</v>
      </c>
      <c r="K5" s="40">
        <v>513</v>
      </c>
    </row>
    <row r="6" spans="1:11" ht="15" thickBot="1" x14ac:dyDescent="0.4">
      <c r="A6" s="77"/>
      <c r="B6" s="37" t="s">
        <v>57</v>
      </c>
      <c r="C6" s="39">
        <v>377</v>
      </c>
      <c r="E6" s="77"/>
      <c r="F6" s="34" t="s">
        <v>58</v>
      </c>
      <c r="G6" s="40">
        <v>383</v>
      </c>
      <c r="I6" s="77"/>
      <c r="J6" s="34" t="s">
        <v>51</v>
      </c>
      <c r="K6" s="40">
        <v>657</v>
      </c>
    </row>
    <row r="7" spans="1:11" ht="21.65" customHeight="1" thickBot="1" x14ac:dyDescent="0.4">
      <c r="A7" s="76" t="s">
        <v>59</v>
      </c>
      <c r="B7" s="34" t="s">
        <v>60</v>
      </c>
      <c r="C7" s="39">
        <v>101</v>
      </c>
      <c r="E7" s="61" t="s">
        <v>61</v>
      </c>
      <c r="F7" s="34" t="s">
        <v>48</v>
      </c>
      <c r="G7" s="40">
        <v>508</v>
      </c>
      <c r="I7" s="76" t="s">
        <v>62</v>
      </c>
      <c r="J7" s="34" t="s">
        <v>58</v>
      </c>
      <c r="K7" s="40">
        <v>361</v>
      </c>
    </row>
    <row r="8" spans="1:11" ht="15" thickBot="1" x14ac:dyDescent="0.4">
      <c r="A8" s="78"/>
      <c r="B8" s="34" t="s">
        <v>63</v>
      </c>
      <c r="C8" s="39">
        <v>380</v>
      </c>
      <c r="E8" s="76" t="s">
        <v>64</v>
      </c>
      <c r="F8" s="34" t="s">
        <v>50</v>
      </c>
      <c r="G8" s="40">
        <v>507</v>
      </c>
      <c r="I8" s="78"/>
      <c r="J8" s="34" t="s">
        <v>65</v>
      </c>
      <c r="K8" s="40">
        <v>312</v>
      </c>
    </row>
    <row r="9" spans="1:11" ht="15" thickBot="1" x14ac:dyDescent="0.4">
      <c r="A9" s="77"/>
      <c r="B9" s="34" t="s">
        <v>51</v>
      </c>
      <c r="C9" s="39">
        <v>125</v>
      </c>
      <c r="E9" s="77"/>
      <c r="F9" s="34" t="s">
        <v>51</v>
      </c>
      <c r="G9" s="40">
        <v>652</v>
      </c>
      <c r="I9" s="77"/>
      <c r="J9" s="34" t="s">
        <v>51</v>
      </c>
      <c r="K9" s="40">
        <v>375</v>
      </c>
    </row>
    <row r="10" spans="1:11" ht="13.5" customHeight="1" thickBot="1" x14ac:dyDescent="0.4">
      <c r="A10" s="61" t="s">
        <v>66</v>
      </c>
      <c r="B10" s="34" t="s">
        <v>50</v>
      </c>
      <c r="C10" s="39">
        <v>543</v>
      </c>
      <c r="E10" s="61" t="s">
        <v>67</v>
      </c>
      <c r="F10" s="34" t="s">
        <v>50</v>
      </c>
      <c r="G10" s="40">
        <v>546</v>
      </c>
      <c r="I10" s="76" t="s">
        <v>68</v>
      </c>
      <c r="J10" s="34" t="s">
        <v>50</v>
      </c>
      <c r="K10" s="40" t="s">
        <v>69</v>
      </c>
    </row>
    <row r="11" spans="1:11" ht="15" thickBot="1" x14ac:dyDescent="0.4">
      <c r="A11" s="76" t="s">
        <v>70</v>
      </c>
      <c r="B11" s="34" t="s">
        <v>60</v>
      </c>
      <c r="C11" s="39">
        <v>103</v>
      </c>
      <c r="E11" s="76" t="s">
        <v>71</v>
      </c>
      <c r="F11" s="34" t="s">
        <v>72</v>
      </c>
      <c r="G11" s="40">
        <v>506</v>
      </c>
      <c r="I11" s="77"/>
      <c r="J11" s="34" t="s">
        <v>51</v>
      </c>
      <c r="K11" s="40" t="s">
        <v>73</v>
      </c>
    </row>
    <row r="12" spans="1:11" ht="15" customHeight="1" thickBot="1" x14ac:dyDescent="0.4">
      <c r="A12" s="77"/>
      <c r="B12" s="34" t="s">
        <v>63</v>
      </c>
      <c r="C12" s="39">
        <v>381</v>
      </c>
      <c r="E12" s="77"/>
      <c r="F12" s="34" t="s">
        <v>51</v>
      </c>
      <c r="G12" s="40">
        <v>653</v>
      </c>
      <c r="I12" s="61" t="s">
        <v>74</v>
      </c>
      <c r="J12" s="34" t="s">
        <v>50</v>
      </c>
      <c r="K12" s="40">
        <v>551</v>
      </c>
    </row>
    <row r="13" spans="1:11" ht="13.5" customHeight="1" thickBot="1" x14ac:dyDescent="0.4">
      <c r="A13" s="62" t="s">
        <v>75</v>
      </c>
      <c r="B13" s="34" t="s">
        <v>50</v>
      </c>
      <c r="C13" s="39">
        <v>544</v>
      </c>
      <c r="E13" s="76" t="s">
        <v>76</v>
      </c>
      <c r="F13" s="34" t="s">
        <v>50</v>
      </c>
      <c r="G13" s="40" t="s">
        <v>77</v>
      </c>
      <c r="I13" s="61" t="s">
        <v>78</v>
      </c>
      <c r="J13" s="34" t="s">
        <v>50</v>
      </c>
      <c r="K13" s="40">
        <v>522</v>
      </c>
    </row>
    <row r="14" spans="1:11" ht="13.5" customHeight="1" thickBot="1" x14ac:dyDescent="0.4">
      <c r="A14" s="79" t="s">
        <v>79</v>
      </c>
      <c r="B14" s="34" t="s">
        <v>80</v>
      </c>
      <c r="C14" s="39">
        <v>532</v>
      </c>
      <c r="E14" s="77"/>
      <c r="F14" s="34" t="s">
        <v>51</v>
      </c>
      <c r="G14" s="40">
        <v>662</v>
      </c>
      <c r="I14" s="76" t="s">
        <v>81</v>
      </c>
      <c r="J14" s="34" t="s">
        <v>58</v>
      </c>
      <c r="K14" s="40">
        <v>353</v>
      </c>
    </row>
    <row r="15" spans="1:11" ht="15" thickBot="1" x14ac:dyDescent="0.4">
      <c r="A15" s="80"/>
      <c r="B15" s="34" t="s">
        <v>51</v>
      </c>
      <c r="C15" s="39">
        <v>671</v>
      </c>
      <c r="E15" s="61" t="s">
        <v>82</v>
      </c>
      <c r="F15" s="34" t="s">
        <v>50</v>
      </c>
      <c r="G15" s="40">
        <v>548</v>
      </c>
      <c r="I15" s="78"/>
      <c r="J15" s="34" t="s">
        <v>51</v>
      </c>
      <c r="K15" s="40">
        <v>376</v>
      </c>
    </row>
    <row r="16" spans="1:11" ht="15" thickBot="1" x14ac:dyDescent="0.4">
      <c r="A16" s="61" t="s">
        <v>83</v>
      </c>
      <c r="B16" s="34" t="s">
        <v>50</v>
      </c>
      <c r="C16" s="39">
        <v>523</v>
      </c>
      <c r="E16" s="76" t="s">
        <v>84</v>
      </c>
      <c r="F16" s="34" t="s">
        <v>85</v>
      </c>
      <c r="G16" s="40">
        <v>355</v>
      </c>
      <c r="I16" s="77"/>
      <c r="J16" s="34" t="s">
        <v>60</v>
      </c>
      <c r="K16" s="40">
        <v>311</v>
      </c>
    </row>
    <row r="17" spans="1:11" ht="15" thickBot="1" x14ac:dyDescent="0.4">
      <c r="A17" s="76" t="s">
        <v>86</v>
      </c>
      <c r="B17" s="34" t="s">
        <v>54</v>
      </c>
      <c r="C17" s="39">
        <v>386</v>
      </c>
      <c r="E17" s="78"/>
      <c r="F17" s="34" t="s">
        <v>87</v>
      </c>
      <c r="G17" s="40">
        <v>305</v>
      </c>
      <c r="I17" s="76" t="s">
        <v>88</v>
      </c>
      <c r="J17" s="34" t="s">
        <v>58</v>
      </c>
      <c r="K17" s="40">
        <v>384</v>
      </c>
    </row>
    <row r="18" spans="1:11" ht="15" thickBot="1" x14ac:dyDescent="0.4">
      <c r="A18" s="78"/>
      <c r="B18" s="34" t="s">
        <v>57</v>
      </c>
      <c r="C18" s="39">
        <v>378</v>
      </c>
      <c r="E18" s="77"/>
      <c r="F18" s="34" t="s">
        <v>51</v>
      </c>
      <c r="G18" s="40">
        <v>370</v>
      </c>
      <c r="I18" s="77"/>
      <c r="J18" s="34" t="s">
        <v>60</v>
      </c>
      <c r="K18" s="40">
        <v>116</v>
      </c>
    </row>
    <row r="19" spans="1:11" ht="15" thickBot="1" x14ac:dyDescent="0.4">
      <c r="A19" s="77"/>
      <c r="B19" s="34" t="s">
        <v>51</v>
      </c>
      <c r="C19" s="39">
        <v>387</v>
      </c>
      <c r="E19" s="76" t="s">
        <v>89</v>
      </c>
      <c r="F19" s="34" t="s">
        <v>54</v>
      </c>
      <c r="G19" s="40">
        <v>190</v>
      </c>
      <c r="I19" s="76" t="s">
        <v>90</v>
      </c>
      <c r="J19" s="34" t="s">
        <v>91</v>
      </c>
      <c r="K19" s="40">
        <v>515</v>
      </c>
    </row>
    <row r="20" spans="1:11" ht="15" thickBot="1" x14ac:dyDescent="0.4">
      <c r="A20" s="76" t="s">
        <v>92</v>
      </c>
      <c r="B20" s="34" t="s">
        <v>54</v>
      </c>
      <c r="C20" s="39">
        <v>362</v>
      </c>
      <c r="E20" s="78"/>
      <c r="F20" s="34" t="s">
        <v>58</v>
      </c>
      <c r="G20" s="40">
        <v>150</v>
      </c>
      <c r="I20" s="77"/>
      <c r="J20" s="34" t="s">
        <v>51</v>
      </c>
      <c r="K20" s="40">
        <v>659</v>
      </c>
    </row>
    <row r="21" spans="1:11" ht="15.65" customHeight="1" thickBot="1" x14ac:dyDescent="0.4">
      <c r="A21" s="78"/>
      <c r="B21" s="34" t="s">
        <v>51</v>
      </c>
      <c r="C21" s="39">
        <v>365</v>
      </c>
      <c r="E21" s="78"/>
      <c r="F21" s="34" t="s">
        <v>51</v>
      </c>
      <c r="G21" s="40">
        <v>191</v>
      </c>
      <c r="I21" s="76" t="s">
        <v>93</v>
      </c>
      <c r="J21" s="34" t="s">
        <v>50</v>
      </c>
      <c r="K21" s="40">
        <v>509</v>
      </c>
    </row>
    <row r="22" spans="1:11" ht="15" thickBot="1" x14ac:dyDescent="0.4">
      <c r="A22" s="77"/>
      <c r="B22" s="34" t="s">
        <v>94</v>
      </c>
      <c r="C22" s="39">
        <v>315</v>
      </c>
      <c r="E22" s="77"/>
      <c r="F22" s="34" t="s">
        <v>85</v>
      </c>
      <c r="G22" s="40">
        <v>130</v>
      </c>
      <c r="I22" s="77"/>
      <c r="J22" s="34" t="s">
        <v>51</v>
      </c>
      <c r="K22" s="40">
        <v>660</v>
      </c>
    </row>
    <row r="23" spans="1:11" ht="15" thickBot="1" x14ac:dyDescent="0.4">
      <c r="A23" s="61" t="s">
        <v>95</v>
      </c>
      <c r="B23" s="34" t="s">
        <v>50</v>
      </c>
      <c r="C23" s="39">
        <v>545</v>
      </c>
      <c r="E23" s="61" t="s">
        <v>96</v>
      </c>
      <c r="F23" s="34" t="s">
        <v>48</v>
      </c>
      <c r="G23" s="40">
        <v>553</v>
      </c>
    </row>
    <row r="24" spans="1:11" ht="15" thickBot="1" x14ac:dyDescent="0.4">
      <c r="A24" s="61" t="s">
        <v>97</v>
      </c>
      <c r="B24" s="34" t="s">
        <v>50</v>
      </c>
      <c r="C24" s="39">
        <v>517</v>
      </c>
      <c r="E24" s="76" t="s">
        <v>98</v>
      </c>
      <c r="F24" s="34" t="s">
        <v>85</v>
      </c>
      <c r="G24" s="40">
        <v>356</v>
      </c>
    </row>
    <row r="25" spans="1:11" ht="14.5" customHeight="1" thickBot="1" x14ac:dyDescent="0.4">
      <c r="A25" s="76" t="s">
        <v>99</v>
      </c>
      <c r="B25" s="34" t="s">
        <v>100</v>
      </c>
      <c r="C25" s="39">
        <v>533</v>
      </c>
      <c r="E25" s="78"/>
      <c r="F25" s="34" t="s">
        <v>87</v>
      </c>
      <c r="G25" s="40">
        <v>306</v>
      </c>
    </row>
    <row r="26" spans="1:11" ht="15" thickBot="1" x14ac:dyDescent="0.4">
      <c r="A26" s="77"/>
      <c r="B26" s="34" t="s">
        <v>51</v>
      </c>
      <c r="C26" s="39">
        <v>672</v>
      </c>
      <c r="E26" s="77"/>
      <c r="F26" s="34" t="s">
        <v>51</v>
      </c>
      <c r="G26" s="40">
        <v>371</v>
      </c>
    </row>
    <row r="27" spans="1:11" ht="14.15" customHeight="1" thickBot="1" x14ac:dyDescent="0.4">
      <c r="A27" s="76" t="s">
        <v>101</v>
      </c>
      <c r="B27" s="34" t="s">
        <v>54</v>
      </c>
      <c r="C27" s="39">
        <v>107</v>
      </c>
      <c r="E27" s="76" t="s">
        <v>102</v>
      </c>
      <c r="F27" s="34" t="s">
        <v>103</v>
      </c>
      <c r="G27" s="40">
        <v>167</v>
      </c>
    </row>
    <row r="28" spans="1:11" ht="15" thickBot="1" x14ac:dyDescent="0.4">
      <c r="A28" s="77"/>
      <c r="B28" s="34" t="s">
        <v>63</v>
      </c>
      <c r="C28" s="39">
        <v>382</v>
      </c>
      <c r="E28" s="78"/>
      <c r="F28" s="34" t="s">
        <v>85</v>
      </c>
      <c r="G28" s="40">
        <v>131</v>
      </c>
    </row>
    <row r="29" spans="1:11" ht="15" thickBot="1" x14ac:dyDescent="0.4">
      <c r="A29" s="76" t="s">
        <v>104</v>
      </c>
      <c r="B29" s="34" t="s">
        <v>54</v>
      </c>
      <c r="C29" s="39">
        <v>379</v>
      </c>
      <c r="E29" s="78"/>
      <c r="F29" s="34" t="s">
        <v>51</v>
      </c>
      <c r="G29" s="40">
        <v>192</v>
      </c>
    </row>
    <row r="30" spans="1:11" ht="17.149999999999999" customHeight="1" thickBot="1" x14ac:dyDescent="0.4">
      <c r="A30" s="78"/>
      <c r="B30" s="34" t="s">
        <v>51</v>
      </c>
      <c r="C30" s="39">
        <v>366</v>
      </c>
      <c r="E30" s="77"/>
      <c r="F30" s="34" t="s">
        <v>105</v>
      </c>
      <c r="G30" s="40">
        <v>29</v>
      </c>
    </row>
    <row r="31" spans="1:11" ht="15" thickBot="1" x14ac:dyDescent="0.4">
      <c r="A31" s="77"/>
      <c r="B31" s="34" t="s">
        <v>106</v>
      </c>
      <c r="C31" s="39">
        <v>303</v>
      </c>
      <c r="E31" s="76" t="s">
        <v>107</v>
      </c>
      <c r="F31" s="34" t="s">
        <v>54</v>
      </c>
      <c r="G31" s="40">
        <v>343</v>
      </c>
    </row>
    <row r="32" spans="1:11" ht="15" thickBot="1" x14ac:dyDescent="0.4">
      <c r="A32" s="76" t="s">
        <v>108</v>
      </c>
      <c r="B32" s="34" t="s">
        <v>54</v>
      </c>
      <c r="C32" s="39">
        <v>363</v>
      </c>
      <c r="E32" s="78"/>
      <c r="F32" s="34" t="s">
        <v>51</v>
      </c>
      <c r="G32" s="40">
        <v>372</v>
      </c>
    </row>
    <row r="33" spans="1:7" ht="15" thickBot="1" x14ac:dyDescent="0.4">
      <c r="A33" s="78"/>
      <c r="B33" s="34" t="s">
        <v>51</v>
      </c>
      <c r="C33" s="39">
        <v>367</v>
      </c>
      <c r="E33" s="77"/>
      <c r="F33" s="34" t="s">
        <v>109</v>
      </c>
      <c r="G33" s="40">
        <v>307</v>
      </c>
    </row>
    <row r="34" spans="1:7" ht="15" thickBot="1" x14ac:dyDescent="0.4">
      <c r="A34" s="77"/>
      <c r="B34" s="34" t="s">
        <v>94</v>
      </c>
      <c r="C34" s="39">
        <v>316</v>
      </c>
      <c r="E34" s="76" t="s">
        <v>110</v>
      </c>
      <c r="F34" s="34" t="s">
        <v>58</v>
      </c>
      <c r="G34" s="40">
        <v>354</v>
      </c>
    </row>
    <row r="35" spans="1:7" ht="15" thickBot="1" x14ac:dyDescent="0.4">
      <c r="A35" s="61" t="s">
        <v>111</v>
      </c>
      <c r="B35" s="34" t="s">
        <v>50</v>
      </c>
      <c r="C35" s="39">
        <v>511</v>
      </c>
      <c r="E35" s="78"/>
      <c r="F35" s="34" t="s">
        <v>112</v>
      </c>
      <c r="G35" s="40">
        <v>308</v>
      </c>
    </row>
    <row r="36" spans="1:7" ht="15" thickBot="1" x14ac:dyDescent="0.4">
      <c r="A36" s="61" t="s">
        <v>113</v>
      </c>
      <c r="B36" s="34" t="s">
        <v>50</v>
      </c>
      <c r="C36" s="39">
        <v>518</v>
      </c>
      <c r="E36" s="77"/>
      <c r="F36" s="34" t="s">
        <v>51</v>
      </c>
      <c r="G36" s="40">
        <v>373</v>
      </c>
    </row>
    <row r="37" spans="1:7" ht="15" thickBot="1" x14ac:dyDescent="0.4">
      <c r="A37" s="76" t="s">
        <v>114</v>
      </c>
      <c r="B37" s="34" t="s">
        <v>58</v>
      </c>
      <c r="C37" s="39">
        <v>352</v>
      </c>
      <c r="E37" s="61" t="s">
        <v>115</v>
      </c>
      <c r="F37" s="34" t="s">
        <v>116</v>
      </c>
      <c r="G37" s="40">
        <v>501</v>
      </c>
    </row>
    <row r="38" spans="1:7" ht="15" thickBot="1" x14ac:dyDescent="0.4">
      <c r="A38" s="78"/>
      <c r="B38" s="34" t="s">
        <v>117</v>
      </c>
      <c r="C38" s="39">
        <v>304</v>
      </c>
      <c r="E38" s="76" t="s">
        <v>118</v>
      </c>
      <c r="F38" s="34" t="s">
        <v>119</v>
      </c>
      <c r="G38" s="40">
        <v>503</v>
      </c>
    </row>
    <row r="39" spans="1:7" ht="15" thickBot="1" x14ac:dyDescent="0.4">
      <c r="A39" s="77"/>
      <c r="B39" s="34" t="s">
        <v>51</v>
      </c>
      <c r="C39" s="39">
        <v>368</v>
      </c>
      <c r="E39" s="77"/>
      <c r="F39" s="34" t="s">
        <v>51</v>
      </c>
      <c r="G39" s="40">
        <v>654</v>
      </c>
    </row>
    <row r="40" spans="1:7" ht="15" thickBot="1" x14ac:dyDescent="0.4">
      <c r="A40" s="76" t="s">
        <v>120</v>
      </c>
      <c r="B40" s="34" t="s">
        <v>54</v>
      </c>
      <c r="C40" s="39">
        <v>364</v>
      </c>
      <c r="E40" s="61" t="s">
        <v>121</v>
      </c>
      <c r="F40" s="34" t="s">
        <v>116</v>
      </c>
      <c r="G40" s="40">
        <v>502</v>
      </c>
    </row>
    <row r="41" spans="1:7" ht="15" thickBot="1" x14ac:dyDescent="0.4">
      <c r="A41" s="78"/>
      <c r="B41" s="34" t="s">
        <v>51</v>
      </c>
      <c r="C41" s="39">
        <v>369</v>
      </c>
      <c r="E41" s="76" t="s">
        <v>122</v>
      </c>
      <c r="F41" s="34" t="s">
        <v>54</v>
      </c>
      <c r="G41" s="40">
        <v>345</v>
      </c>
    </row>
    <row r="42" spans="1:7" ht="15" thickBot="1" x14ac:dyDescent="0.4">
      <c r="A42" s="77"/>
      <c r="B42" s="34" t="s">
        <v>94</v>
      </c>
      <c r="C42" s="39">
        <v>317</v>
      </c>
      <c r="E42" s="78"/>
      <c r="F42" s="34" t="s">
        <v>51</v>
      </c>
      <c r="G42" s="40">
        <v>374</v>
      </c>
    </row>
    <row r="43" spans="1:7" ht="15" thickBot="1" x14ac:dyDescent="0.4">
      <c r="A43" s="76" t="s">
        <v>123</v>
      </c>
      <c r="B43" s="34" t="s">
        <v>50</v>
      </c>
      <c r="C43" s="39">
        <v>510</v>
      </c>
      <c r="E43" s="77"/>
      <c r="F43" s="34" t="s">
        <v>124</v>
      </c>
      <c r="G43" s="40">
        <v>309</v>
      </c>
    </row>
    <row r="44" spans="1:7" ht="15" thickBot="1" x14ac:dyDescent="0.4">
      <c r="A44" s="77"/>
      <c r="B44" s="34" t="s">
        <v>51</v>
      </c>
      <c r="C44" s="39">
        <v>650</v>
      </c>
      <c r="E44" s="76" t="s">
        <v>125</v>
      </c>
      <c r="F44" s="34" t="s">
        <v>48</v>
      </c>
      <c r="G44" s="40">
        <v>505</v>
      </c>
    </row>
    <row r="45" spans="1:7" ht="15" thickBot="1" x14ac:dyDescent="0.4">
      <c r="A45" s="76" t="s">
        <v>126</v>
      </c>
      <c r="B45" s="34" t="s">
        <v>48</v>
      </c>
      <c r="C45" s="39">
        <v>554</v>
      </c>
      <c r="E45" s="77"/>
      <c r="F45" s="34" t="s">
        <v>51</v>
      </c>
      <c r="G45" s="40">
        <v>655</v>
      </c>
    </row>
    <row r="46" spans="1:7" ht="15" thickBot="1" x14ac:dyDescent="0.4">
      <c r="A46" s="77"/>
      <c r="B46" s="34" t="s">
        <v>51</v>
      </c>
      <c r="C46" s="39">
        <v>651</v>
      </c>
      <c r="E46" s="61" t="s">
        <v>127</v>
      </c>
      <c r="F46" s="34" t="s">
        <v>50</v>
      </c>
      <c r="G46" s="40">
        <v>520</v>
      </c>
    </row>
    <row r="47" spans="1:7" ht="15" thickBot="1" x14ac:dyDescent="0.4">
      <c r="A47" s="61" t="s">
        <v>128</v>
      </c>
      <c r="B47" s="34" t="s">
        <v>50</v>
      </c>
      <c r="C47" s="39">
        <v>512</v>
      </c>
      <c r="E47" s="61" t="s">
        <v>129</v>
      </c>
      <c r="F47" s="34" t="s">
        <v>50</v>
      </c>
      <c r="G47" s="40">
        <v>521</v>
      </c>
    </row>
  </sheetData>
  <mergeCells count="36">
    <mergeCell ref="A37:A39"/>
    <mergeCell ref="A3:A4"/>
    <mergeCell ref="A5:A6"/>
    <mergeCell ref="A7:A9"/>
    <mergeCell ref="A11:A12"/>
    <mergeCell ref="A14:A15"/>
    <mergeCell ref="A17:A19"/>
    <mergeCell ref="E44:E45"/>
    <mergeCell ref="A40:A42"/>
    <mergeCell ref="A43:A44"/>
    <mergeCell ref="A45:A46"/>
    <mergeCell ref="E5:E6"/>
    <mergeCell ref="E8:E9"/>
    <mergeCell ref="E11:E12"/>
    <mergeCell ref="E13:E14"/>
    <mergeCell ref="E16:E18"/>
    <mergeCell ref="E19:E22"/>
    <mergeCell ref="E24:E26"/>
    <mergeCell ref="A20:A22"/>
    <mergeCell ref="A25:A26"/>
    <mergeCell ref="A27:A28"/>
    <mergeCell ref="A29:A31"/>
    <mergeCell ref="A32:A34"/>
    <mergeCell ref="E27:E30"/>
    <mergeCell ref="E31:E33"/>
    <mergeCell ref="E34:E36"/>
    <mergeCell ref="E38:E39"/>
    <mergeCell ref="E41:E43"/>
    <mergeCell ref="I19:I20"/>
    <mergeCell ref="I21:I22"/>
    <mergeCell ref="I3:I4"/>
    <mergeCell ref="I5:I6"/>
    <mergeCell ref="I7:I9"/>
    <mergeCell ref="I10:I11"/>
    <mergeCell ref="I14:I16"/>
    <mergeCell ref="I17:I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919BF-0ABE-4887-9C40-272240CE29B5}">
  <dimension ref="A1:AB44"/>
  <sheetViews>
    <sheetView topLeftCell="G7" zoomScale="85" zoomScaleNormal="85" workbookViewId="0">
      <selection activeCell="C4" sqref="C4"/>
    </sheetView>
  </sheetViews>
  <sheetFormatPr defaultColWidth="0" defaultRowHeight="14.5" x14ac:dyDescent="0.35"/>
  <cols>
    <col min="1" max="1" width="19.453125" style="26" customWidth="1"/>
    <col min="2" max="2" width="14.453125" style="27" bestFit="1" customWidth="1"/>
    <col min="3" max="3" width="27.54296875" style="25" customWidth="1"/>
    <col min="5" max="5" width="19.453125" style="26" customWidth="1"/>
    <col min="6" max="6" width="12.54296875" style="27" customWidth="1"/>
    <col min="7" max="7" width="19.54296875" style="28" customWidth="1"/>
    <col min="8" max="14" width="32.54296875" style="28" customWidth="1"/>
    <col min="15" max="15" width="0" hidden="1" customWidth="1"/>
    <col min="16" max="16" width="32.54296875" style="26" hidden="1" customWidth="1"/>
    <col min="17" max="28" width="32.54296875" style="25" hidden="1" customWidth="1"/>
    <col min="29" max="16384" width="0" style="25" hidden="1"/>
  </cols>
  <sheetData>
    <row r="1" spans="1:16" s="82" customFormat="1" ht="29.25" customHeight="1" x14ac:dyDescent="0.45">
      <c r="A1" s="81" t="s">
        <v>281</v>
      </c>
    </row>
    <row r="2" spans="1:16" s="83" customFormat="1" ht="25.5" customHeight="1" x14ac:dyDescent="0.45">
      <c r="A2" s="81" t="s">
        <v>270</v>
      </c>
    </row>
    <row r="3" spans="1:16" s="21" customFormat="1" ht="93.75" customHeight="1" x14ac:dyDescent="0.35">
      <c r="A3" s="21" t="s">
        <v>130</v>
      </c>
      <c r="B3" s="21" t="s">
        <v>44</v>
      </c>
      <c r="C3" s="21" t="s">
        <v>131</v>
      </c>
      <c r="D3" s="21" t="s">
        <v>132</v>
      </c>
      <c r="E3" s="21" t="s">
        <v>133</v>
      </c>
      <c r="F3" s="42" t="s">
        <v>134</v>
      </c>
      <c r="G3" s="43" t="s">
        <v>135</v>
      </c>
      <c r="H3" s="44" t="s">
        <v>136</v>
      </c>
      <c r="I3" s="44" t="s">
        <v>137</v>
      </c>
      <c r="J3" s="44" t="s">
        <v>138</v>
      </c>
      <c r="K3" s="44" t="s">
        <v>139</v>
      </c>
      <c r="L3" s="44" t="s">
        <v>140</v>
      </c>
      <c r="M3" s="44" t="s">
        <v>141</v>
      </c>
      <c r="N3" s="44" t="s">
        <v>142</v>
      </c>
      <c r="O3" s="22" t="s">
        <v>143</v>
      </c>
    </row>
    <row r="4" spans="1:16" ht="290" x14ac:dyDescent="0.35">
      <c r="A4" s="20" t="s">
        <v>67</v>
      </c>
      <c r="B4" s="23">
        <v>546</v>
      </c>
      <c r="C4" s="20" t="str">
        <f>IF(Table46[[#This Row],[Plan Code]]&lt;&gt;"",(VLOOKUP(Table46[[#This Row],[Plan Code]],Table2[#All],2,TRUE)),"")</f>
        <v>Partnership HealthPlan of California</v>
      </c>
      <c r="D4" s="20"/>
      <c r="E4" s="23">
        <v>2025</v>
      </c>
      <c r="F4" s="41" t="s">
        <v>175</v>
      </c>
      <c r="G4" s="24" t="s">
        <v>182</v>
      </c>
      <c r="H4" s="24" t="s">
        <v>276</v>
      </c>
      <c r="I4" s="24" t="s">
        <v>237</v>
      </c>
      <c r="J4" s="24" t="s">
        <v>238</v>
      </c>
      <c r="K4" s="63" t="s">
        <v>244</v>
      </c>
      <c r="L4" s="24" t="s">
        <v>245</v>
      </c>
      <c r="M4" s="24" t="s">
        <v>239</v>
      </c>
      <c r="N4" s="24" t="s">
        <v>247</v>
      </c>
      <c r="O4" s="19" t="e">
        <f>IF(#REF!&lt;&gt;"",(VLOOKUP(#REF!,Table1[],2,FALSE)),"")</f>
        <v>#REF!</v>
      </c>
      <c r="P4" s="25"/>
    </row>
    <row r="5" spans="1:16" ht="225" customHeight="1" x14ac:dyDescent="0.35">
      <c r="A5" s="20" t="s">
        <v>67</v>
      </c>
      <c r="B5" s="23">
        <v>546</v>
      </c>
      <c r="C5" s="20" t="str">
        <f>IF(Table46[[#This Row],[Plan Code]]&lt;&gt;"",(VLOOKUP(Table46[[#This Row],[Plan Code]],Table2[#All],2,TRUE)),"")</f>
        <v>Partnership HealthPlan of California</v>
      </c>
      <c r="D5" s="20"/>
      <c r="E5" s="23">
        <v>2025</v>
      </c>
      <c r="F5" s="41" t="s">
        <v>175</v>
      </c>
      <c r="G5" s="24" t="s">
        <v>182</v>
      </c>
      <c r="H5" s="24" t="s">
        <v>279</v>
      </c>
      <c r="I5" s="24" t="s">
        <v>240</v>
      </c>
      <c r="J5" s="24" t="s">
        <v>241</v>
      </c>
      <c r="K5" s="63" t="s">
        <v>244</v>
      </c>
      <c r="L5" s="24" t="s">
        <v>245</v>
      </c>
      <c r="M5" s="24" t="s">
        <v>246</v>
      </c>
      <c r="N5" s="24" t="s">
        <v>247</v>
      </c>
      <c r="O5" s="19" t="e">
        <f>IF(#REF!&lt;&gt;"",(VLOOKUP(#REF!,Table1[],2,FALSE)),"")</f>
        <v>#REF!</v>
      </c>
      <c r="P5" s="25"/>
    </row>
    <row r="6" spans="1:16" ht="246.5" x14ac:dyDescent="0.35">
      <c r="A6" s="20" t="s">
        <v>67</v>
      </c>
      <c r="B6" s="23">
        <v>546</v>
      </c>
      <c r="C6" s="20" t="str">
        <f>IF(Table46[[#This Row],[Plan Code]]&lt;&gt;"",(VLOOKUP(Table46[[#This Row],[Plan Code]],Table2[#All],2,TRUE)),"")</f>
        <v>Partnership HealthPlan of California</v>
      </c>
      <c r="D6" s="20"/>
      <c r="E6" s="23">
        <v>2025</v>
      </c>
      <c r="F6" s="41" t="s">
        <v>175</v>
      </c>
      <c r="G6" s="24" t="s">
        <v>182</v>
      </c>
      <c r="H6" s="24" t="s">
        <v>278</v>
      </c>
      <c r="I6" s="24" t="s">
        <v>242</v>
      </c>
      <c r="J6" s="24" t="s">
        <v>248</v>
      </c>
      <c r="K6" s="63" t="s">
        <v>244</v>
      </c>
      <c r="L6" s="24" t="s">
        <v>245</v>
      </c>
      <c r="M6" s="24" t="s">
        <v>243</v>
      </c>
      <c r="N6" s="24" t="s">
        <v>247</v>
      </c>
      <c r="O6" s="19" t="e">
        <f>IF(#REF!&lt;&gt;"",(VLOOKUP(#REF!,Table1[],2,FALSE)),"")</f>
        <v>#REF!</v>
      </c>
      <c r="P6" s="25"/>
    </row>
    <row r="7" spans="1:16" ht="142.5" customHeight="1" x14ac:dyDescent="0.35">
      <c r="A7" s="20" t="s">
        <v>67</v>
      </c>
      <c r="B7" s="23">
        <v>546</v>
      </c>
      <c r="C7" s="20" t="str">
        <f>IF(Table46[[#This Row],[Plan Code]]&lt;&gt;"",(VLOOKUP(Table46[[#This Row],[Plan Code]],Table2[#All],2,TRUE)),"")</f>
        <v>Partnership HealthPlan of California</v>
      </c>
      <c r="D7" s="20"/>
      <c r="E7" s="23">
        <v>2025</v>
      </c>
      <c r="F7" s="41" t="s">
        <v>175</v>
      </c>
      <c r="G7" s="24" t="s">
        <v>182</v>
      </c>
      <c r="H7" s="24" t="s">
        <v>277</v>
      </c>
      <c r="I7" s="24" t="s">
        <v>262</v>
      </c>
      <c r="J7" s="24" t="s">
        <v>264</v>
      </c>
      <c r="K7" s="63" t="s">
        <v>244</v>
      </c>
      <c r="L7" s="24" t="s">
        <v>245</v>
      </c>
      <c r="M7" s="24" t="s">
        <v>263</v>
      </c>
      <c r="N7" s="24" t="s">
        <v>265</v>
      </c>
      <c r="O7" s="19" t="e">
        <f>IF(#REF!&lt;&gt;"",(VLOOKUP(#REF!,Table1[],2,FALSE)),"")</f>
        <v>#REF!</v>
      </c>
      <c r="P7" s="25"/>
    </row>
    <row r="8" spans="1:16" ht="101.5" x14ac:dyDescent="0.35">
      <c r="A8" s="20" t="s">
        <v>67</v>
      </c>
      <c r="B8" s="23">
        <v>546</v>
      </c>
      <c r="C8" s="20" t="str">
        <f>IF(Table46[[#This Row],[Plan Code]]&lt;&gt;"",(VLOOKUP(Table46[[#This Row],[Plan Code]],Table2[#All],2,TRUE)),"")</f>
        <v>Partnership HealthPlan of California</v>
      </c>
      <c r="D8" s="20"/>
      <c r="E8" s="23">
        <v>2025</v>
      </c>
      <c r="F8" s="41" t="s">
        <v>175</v>
      </c>
      <c r="G8" s="24" t="s">
        <v>187</v>
      </c>
      <c r="H8" s="24" t="s">
        <v>280</v>
      </c>
      <c r="I8" s="24" t="s">
        <v>258</v>
      </c>
      <c r="J8" s="24" t="s">
        <v>249</v>
      </c>
      <c r="K8" s="24" t="s">
        <v>250</v>
      </c>
      <c r="L8" s="24" t="s">
        <v>245</v>
      </c>
      <c r="M8" s="24" t="s">
        <v>259</v>
      </c>
      <c r="N8" s="24" t="s">
        <v>255</v>
      </c>
      <c r="O8" s="19" t="e">
        <f>IF(#REF!&lt;&gt;"",(VLOOKUP(#REF!,Table1[],2,FALSE)),"")</f>
        <v>#REF!</v>
      </c>
      <c r="P8" s="25"/>
    </row>
    <row r="9" spans="1:16" ht="101.5" x14ac:dyDescent="0.35">
      <c r="A9" s="20" t="s">
        <v>67</v>
      </c>
      <c r="B9" s="23">
        <v>546</v>
      </c>
      <c r="C9" s="20" t="str">
        <f>IF(Table46[[#This Row],[Plan Code]]&lt;&gt;"",(VLOOKUP(Table46[[#This Row],[Plan Code]],Table2[#All],2,TRUE)),"")</f>
        <v>Partnership HealthPlan of California</v>
      </c>
      <c r="D9" s="20"/>
      <c r="E9" s="23">
        <v>2025</v>
      </c>
      <c r="F9" s="41" t="s">
        <v>175</v>
      </c>
      <c r="G9" s="24" t="s">
        <v>187</v>
      </c>
      <c r="H9" s="24" t="s">
        <v>280</v>
      </c>
      <c r="I9" s="24" t="s">
        <v>256</v>
      </c>
      <c r="J9" s="24" t="s">
        <v>249</v>
      </c>
      <c r="K9" s="24" t="s">
        <v>250</v>
      </c>
      <c r="L9" s="24" t="s">
        <v>245</v>
      </c>
      <c r="M9" s="24" t="s">
        <v>254</v>
      </c>
      <c r="N9" s="24" t="s">
        <v>255</v>
      </c>
      <c r="O9" s="19" t="e">
        <f>IF(#REF!&lt;&gt;"",(VLOOKUP(#REF!,Table1[],2,FALSE)),"")</f>
        <v>#REF!</v>
      </c>
      <c r="P9" s="25"/>
    </row>
    <row r="10" spans="1:16" ht="101.5" x14ac:dyDescent="0.35">
      <c r="A10" s="20" t="s">
        <v>67</v>
      </c>
      <c r="B10" s="23">
        <v>546</v>
      </c>
      <c r="C10" s="20" t="str">
        <f>IF(Table46[[#This Row],[Plan Code]]&lt;&gt;"",(VLOOKUP(Table46[[#This Row],[Plan Code]],Table2[#All],2,TRUE)),"")</f>
        <v>Partnership HealthPlan of California</v>
      </c>
      <c r="D10" s="20"/>
      <c r="E10" s="23">
        <v>2025</v>
      </c>
      <c r="F10" s="41" t="s">
        <v>175</v>
      </c>
      <c r="G10" s="24" t="s">
        <v>187</v>
      </c>
      <c r="H10" s="24" t="s">
        <v>280</v>
      </c>
      <c r="I10" s="24" t="s">
        <v>257</v>
      </c>
      <c r="J10" s="24" t="s">
        <v>249</v>
      </c>
      <c r="K10" s="24" t="s">
        <v>250</v>
      </c>
      <c r="L10" s="24" t="s">
        <v>253</v>
      </c>
      <c r="M10" s="24" t="s">
        <v>252</v>
      </c>
      <c r="N10" s="24" t="s">
        <v>260</v>
      </c>
      <c r="O10" s="19" t="e">
        <f>IF(#REF!&lt;&gt;"",(VLOOKUP(#REF!,Table1[],2,FALSE)),"")</f>
        <v>#REF!</v>
      </c>
      <c r="P10" s="25"/>
    </row>
    <row r="11" spans="1:16" ht="101.5" x14ac:dyDescent="0.35">
      <c r="A11" s="20" t="s">
        <v>67</v>
      </c>
      <c r="B11" s="23">
        <v>546</v>
      </c>
      <c r="C11" s="20" t="str">
        <f>IF(Table46[[#This Row],[Plan Code]]&lt;&gt;"",(VLOOKUP(Table46[[#This Row],[Plan Code]],Table2[#All],2,TRUE)),"")</f>
        <v>Partnership HealthPlan of California</v>
      </c>
      <c r="D11" s="20"/>
      <c r="E11" s="23">
        <v>2025</v>
      </c>
      <c r="F11" s="41" t="s">
        <v>175</v>
      </c>
      <c r="G11" s="24" t="s">
        <v>187</v>
      </c>
      <c r="H11" s="24" t="s">
        <v>280</v>
      </c>
      <c r="I11" s="24" t="s">
        <v>257</v>
      </c>
      <c r="J11" s="24" t="s">
        <v>249</v>
      </c>
      <c r="K11" s="24" t="s">
        <v>250</v>
      </c>
      <c r="L11" s="24" t="s">
        <v>245</v>
      </c>
      <c r="M11" s="24" t="s">
        <v>251</v>
      </c>
      <c r="N11" s="24" t="s">
        <v>255</v>
      </c>
      <c r="O11" s="19" t="e">
        <f>IF(#REF!&lt;&gt;"",(VLOOKUP(#REF!,Table1[],2,FALSE)),"")</f>
        <v>#REF!</v>
      </c>
      <c r="P11" s="25"/>
    </row>
    <row r="12" spans="1:16" x14ac:dyDescent="0.35">
      <c r="A12" s="20" t="str">
        <f>IF(Table46[[#This Row],[Plan Code]]&lt;&gt;"",(VLOOKUP(Table46[[#This Row],[Plan Code]],Table2[#All],3,TRUE)),"")</f>
        <v/>
      </c>
      <c r="B12" s="23"/>
      <c r="C12" s="20" t="str">
        <f>IF(Table46[[#This Row],[Plan Code]]&lt;&gt;"",(VLOOKUP(Table46[[#This Row],[Plan Code]],Table2[#All],2,TRUE)),"")</f>
        <v/>
      </c>
      <c r="D12" s="20"/>
      <c r="E12" s="23"/>
      <c r="F12" s="41"/>
      <c r="G12" s="24"/>
      <c r="H12" s="24"/>
      <c r="I12" s="24"/>
      <c r="J12" s="24"/>
      <c r="K12" s="24"/>
      <c r="L12" s="24"/>
      <c r="M12" s="24"/>
      <c r="N12" s="24"/>
      <c r="O12" s="19" t="e">
        <f>IF(#REF!&lt;&gt;"",(VLOOKUP(#REF!,Table1[],2,FALSE)),"")</f>
        <v>#REF!</v>
      </c>
      <c r="P12" s="25"/>
    </row>
    <row r="13" spans="1:16" x14ac:dyDescent="0.35">
      <c r="A13" s="20" t="str">
        <f>IF(Table46[[#This Row],[Plan Code]]&lt;&gt;"",(VLOOKUP(Table46[[#This Row],[Plan Code]],Table2[#All],3,TRUE)),"")</f>
        <v/>
      </c>
      <c r="B13" s="23"/>
      <c r="C13" s="20" t="str">
        <f>IF(Table46[[#This Row],[Plan Code]]&lt;&gt;"",(VLOOKUP(Table46[[#This Row],[Plan Code]],Table2[#All],2,TRUE)),"")</f>
        <v/>
      </c>
      <c r="D13" s="20"/>
      <c r="E13" s="23"/>
      <c r="F13" s="41"/>
      <c r="G13" s="24"/>
      <c r="H13" s="24"/>
      <c r="I13" s="24"/>
      <c r="J13" s="24"/>
      <c r="K13" s="24"/>
      <c r="L13" s="24"/>
      <c r="M13" s="24"/>
      <c r="N13" s="24"/>
      <c r="O13" s="19" t="e">
        <f>IF(#REF!&lt;&gt;"",(VLOOKUP(#REF!,Table1[],2,FALSE)),"")</f>
        <v>#REF!</v>
      </c>
      <c r="P13" s="25"/>
    </row>
    <row r="14" spans="1:16" x14ac:dyDescent="0.35">
      <c r="A14" s="20" t="str">
        <f>IF(Table46[[#This Row],[Plan Code]]&lt;&gt;"",(VLOOKUP(Table46[[#This Row],[Plan Code]],Table2[#All],3,TRUE)),"")</f>
        <v/>
      </c>
      <c r="B14" s="23"/>
      <c r="C14" s="20" t="str">
        <f>IF(Table46[[#This Row],[Plan Code]]&lt;&gt;"",(VLOOKUP(Table46[[#This Row],[Plan Code]],Table2[#All],2,TRUE)),"")</f>
        <v/>
      </c>
      <c r="D14" s="20"/>
      <c r="E14" s="23"/>
      <c r="F14" s="41"/>
      <c r="G14" s="24"/>
      <c r="H14" s="24"/>
      <c r="I14" s="24"/>
      <c r="J14" s="24"/>
      <c r="K14" s="24"/>
      <c r="L14" s="24"/>
      <c r="M14" s="24"/>
      <c r="N14" s="24"/>
      <c r="O14" s="19" t="e">
        <f>IF(#REF!&lt;&gt;"",(VLOOKUP(#REF!,Table1[],2,FALSE)),"")</f>
        <v>#REF!</v>
      </c>
      <c r="P14" s="25"/>
    </row>
    <row r="15" spans="1:16" x14ac:dyDescent="0.35">
      <c r="A15" s="20" t="str">
        <f>IF(Table46[[#This Row],[Plan Code]]&lt;&gt;"",(VLOOKUP(Table46[[#This Row],[Plan Code]],Table2[#All],3,TRUE)),"")</f>
        <v/>
      </c>
      <c r="B15" s="23"/>
      <c r="C15" s="20" t="str">
        <f>IF(Table46[[#This Row],[Plan Code]]&lt;&gt;"",(VLOOKUP(Table46[[#This Row],[Plan Code]],Table2[#All],2,TRUE)),"")</f>
        <v/>
      </c>
      <c r="D15" s="20"/>
      <c r="E15" s="23"/>
      <c r="F15" s="41"/>
      <c r="G15" s="24"/>
      <c r="H15" s="24"/>
      <c r="I15" s="24"/>
      <c r="J15" s="24"/>
      <c r="K15" s="24"/>
      <c r="L15" s="24"/>
      <c r="M15" s="24"/>
      <c r="N15" s="24"/>
      <c r="O15" s="19" t="e">
        <f>IF(#REF!&lt;&gt;"",(VLOOKUP(#REF!,Table1[],2,FALSE)),"")</f>
        <v>#REF!</v>
      </c>
      <c r="P15" s="25"/>
    </row>
    <row r="16" spans="1:16" x14ac:dyDescent="0.35">
      <c r="A16" s="20" t="str">
        <f>IF(Table46[[#This Row],[Plan Code]]&lt;&gt;"",(VLOOKUP(Table46[[#This Row],[Plan Code]],Table2[#All],3,TRUE)),"")</f>
        <v/>
      </c>
      <c r="B16" s="23"/>
      <c r="C16" s="20" t="str">
        <f>IF(Table46[[#This Row],[Plan Code]]&lt;&gt;"",(VLOOKUP(Table46[[#This Row],[Plan Code]],Table2[#All],2,TRUE)),"")</f>
        <v/>
      </c>
      <c r="D16" s="20"/>
      <c r="E16" s="23"/>
      <c r="F16" s="41"/>
      <c r="G16" s="24"/>
      <c r="H16" s="24"/>
      <c r="I16" s="24"/>
      <c r="J16" s="24"/>
      <c r="K16" s="24"/>
      <c r="L16" s="24"/>
      <c r="M16" s="24"/>
      <c r="N16" s="24"/>
      <c r="O16" s="19" t="e">
        <f>IF(#REF!&lt;&gt;"",(VLOOKUP(#REF!,Table1[],2,FALSE)),"")</f>
        <v>#REF!</v>
      </c>
      <c r="P16" s="25"/>
    </row>
    <row r="17" spans="1:16" x14ac:dyDescent="0.35">
      <c r="A17" s="20" t="str">
        <f>IF(Table46[[#This Row],[Plan Code]]&lt;&gt;"",(VLOOKUP(Table46[[#This Row],[Plan Code]],Table2[#All],3,TRUE)),"")</f>
        <v/>
      </c>
      <c r="B17" s="23"/>
      <c r="C17" s="20" t="str">
        <f>IF(Table46[[#This Row],[Plan Code]]&lt;&gt;"",(VLOOKUP(Table46[[#This Row],[Plan Code]],Table2[#All],2,TRUE)),"")</f>
        <v/>
      </c>
      <c r="D17" s="20"/>
      <c r="E17" s="23"/>
      <c r="F17" s="41"/>
      <c r="G17" s="24"/>
      <c r="H17" s="24"/>
      <c r="I17" s="24"/>
      <c r="J17" s="24"/>
      <c r="K17" s="24"/>
      <c r="L17" s="24"/>
      <c r="M17" s="24"/>
      <c r="N17" s="24"/>
      <c r="O17" s="19" t="e">
        <f>IF(#REF!&lt;&gt;"",(VLOOKUP(#REF!,Table1[],2,FALSE)),"")</f>
        <v>#REF!</v>
      </c>
      <c r="P17" s="25"/>
    </row>
    <row r="18" spans="1:16" x14ac:dyDescent="0.35">
      <c r="A18" s="20" t="str">
        <f>IF(Table46[[#This Row],[Plan Code]]&lt;&gt;"",(VLOOKUP(Table46[[#This Row],[Plan Code]],Table2[#All],3,TRUE)),"")</f>
        <v/>
      </c>
      <c r="B18" s="23"/>
      <c r="C18" s="20" t="str">
        <f>IF(Table46[[#This Row],[Plan Code]]&lt;&gt;"",(VLOOKUP(Table46[[#This Row],[Plan Code]],Table2[#All],2,TRUE)),"")</f>
        <v/>
      </c>
      <c r="D18" s="20"/>
      <c r="E18" s="23"/>
      <c r="F18" s="41"/>
      <c r="G18" s="24"/>
      <c r="H18" s="24"/>
      <c r="I18" s="24"/>
      <c r="J18" s="24"/>
      <c r="K18" s="24"/>
      <c r="L18" s="24"/>
      <c r="M18" s="24"/>
      <c r="N18" s="24"/>
      <c r="O18" s="19" t="e">
        <f>IF(#REF!&lt;&gt;"",(VLOOKUP(#REF!,Table1[],2,FALSE)),"")</f>
        <v>#REF!</v>
      </c>
      <c r="P18" s="25"/>
    </row>
    <row r="19" spans="1:16" x14ac:dyDescent="0.35">
      <c r="A19" s="20" t="str">
        <f>IF(Table46[[#This Row],[Plan Code]]&lt;&gt;"",(VLOOKUP(Table46[[#This Row],[Plan Code]],Table2[#All],3,TRUE)),"")</f>
        <v/>
      </c>
      <c r="B19" s="23"/>
      <c r="C19" s="20" t="str">
        <f>IF(Table46[[#This Row],[Plan Code]]&lt;&gt;"",(VLOOKUP(Table46[[#This Row],[Plan Code]],Table2[#All],2,TRUE)),"")</f>
        <v/>
      </c>
      <c r="D19" s="20"/>
      <c r="E19" s="23"/>
      <c r="F19" s="41"/>
      <c r="G19" s="24"/>
      <c r="H19" s="24"/>
      <c r="I19" s="24"/>
      <c r="J19" s="24"/>
      <c r="K19" s="24"/>
      <c r="L19" s="24"/>
      <c r="M19" s="24"/>
      <c r="N19" s="24"/>
      <c r="O19" s="26"/>
      <c r="P19" s="25"/>
    </row>
    <row r="20" spans="1:16" x14ac:dyDescent="0.35">
      <c r="A20" s="20" t="str">
        <f>IF(Table46[[#This Row],[Plan Code]]&lt;&gt;"",(VLOOKUP(Table46[[#This Row],[Plan Code]],Table2[#All],3,TRUE)),"")</f>
        <v/>
      </c>
      <c r="B20" s="23"/>
      <c r="C20" s="20" t="str">
        <f>IF(Table46[[#This Row],[Plan Code]]&lt;&gt;"",(VLOOKUP(Table46[[#This Row],[Plan Code]],Table2[#All],2,TRUE)),"")</f>
        <v/>
      </c>
      <c r="D20" s="20"/>
      <c r="E20" s="23"/>
      <c r="F20" s="41"/>
      <c r="G20" s="24"/>
      <c r="H20" s="24"/>
      <c r="I20" s="24"/>
      <c r="J20" s="24"/>
      <c r="K20" s="24"/>
      <c r="L20" s="24"/>
      <c r="M20" s="24"/>
      <c r="N20" s="24"/>
      <c r="O20" s="26"/>
      <c r="P20" s="25"/>
    </row>
    <row r="21" spans="1:16" x14ac:dyDescent="0.35">
      <c r="A21" s="20" t="str">
        <f>IF(Table46[[#This Row],[Plan Code]]&lt;&gt;"",(VLOOKUP(Table46[[#This Row],[Plan Code]],Table2[#All],3,TRUE)),"")</f>
        <v/>
      </c>
      <c r="B21" s="23"/>
      <c r="C21" s="20" t="str">
        <f>IF(Table46[[#This Row],[Plan Code]]&lt;&gt;"",(VLOOKUP(Table46[[#This Row],[Plan Code]],Table2[#All],2,TRUE)),"")</f>
        <v/>
      </c>
      <c r="D21" s="20"/>
      <c r="E21" s="23"/>
      <c r="F21" s="41"/>
      <c r="G21" s="24"/>
      <c r="H21" s="24"/>
      <c r="I21" s="24"/>
      <c r="J21" s="24"/>
      <c r="K21" s="24"/>
      <c r="L21" s="24"/>
      <c r="M21" s="24"/>
      <c r="N21" s="24"/>
      <c r="O21" s="26"/>
      <c r="P21" s="25"/>
    </row>
    <row r="22" spans="1:16" x14ac:dyDescent="0.35">
      <c r="A22" s="20" t="str">
        <f>IF(Table46[[#This Row],[Plan Code]]&lt;&gt;"",(VLOOKUP(Table46[[#This Row],[Plan Code]],Table2[#All],3,TRUE)),"")</f>
        <v/>
      </c>
      <c r="B22" s="23"/>
      <c r="C22" s="20" t="str">
        <f>IF(Table46[[#This Row],[Plan Code]]&lt;&gt;"",(VLOOKUP(Table46[[#This Row],[Plan Code]],Table2[#All],2,TRUE)),"")</f>
        <v/>
      </c>
      <c r="D22" s="20"/>
      <c r="E22" s="23"/>
      <c r="F22" s="41"/>
      <c r="G22" s="24"/>
      <c r="H22" s="24"/>
      <c r="I22" s="24"/>
      <c r="J22" s="24"/>
      <c r="K22" s="24"/>
      <c r="L22" s="24"/>
      <c r="M22" s="24"/>
      <c r="N22" s="24"/>
      <c r="O22" s="26"/>
      <c r="P22" s="25"/>
    </row>
    <row r="23" spans="1:16" x14ac:dyDescent="0.35">
      <c r="A23" s="20" t="str">
        <f>IF(Table46[[#This Row],[Plan Code]]&lt;&gt;"",(VLOOKUP(Table46[[#This Row],[Plan Code]],Table2[#All],3,TRUE)),"")</f>
        <v/>
      </c>
      <c r="B23" s="23"/>
      <c r="C23" s="20" t="str">
        <f>IF(Table46[[#This Row],[Plan Code]]&lt;&gt;"",(VLOOKUP(Table46[[#This Row],[Plan Code]],Table2[#All],2,TRUE)),"")</f>
        <v/>
      </c>
      <c r="D23" s="20"/>
      <c r="E23" s="23"/>
      <c r="F23" s="41"/>
      <c r="G23" s="24"/>
      <c r="H23" s="24"/>
      <c r="I23" s="24"/>
      <c r="J23" s="24"/>
      <c r="K23" s="24"/>
      <c r="L23" s="24"/>
      <c r="M23" s="24"/>
      <c r="N23" s="24"/>
      <c r="O23" s="26"/>
      <c r="P23" s="25"/>
    </row>
    <row r="24" spans="1:16" x14ac:dyDescent="0.35">
      <c r="A24" s="20" t="str">
        <f>IF(Table46[[#This Row],[Plan Code]]&lt;&gt;"",(VLOOKUP(Table46[[#This Row],[Plan Code]],Table2[#All],3,TRUE)),"")</f>
        <v/>
      </c>
      <c r="B24" s="23"/>
      <c r="C24" s="20" t="str">
        <f>IF(Table46[[#This Row],[Plan Code]]&lt;&gt;"",(VLOOKUP(Table46[[#This Row],[Plan Code]],Table2[#All],2,TRUE)),"")</f>
        <v/>
      </c>
      <c r="D24" s="20"/>
      <c r="E24" s="23"/>
      <c r="F24" s="41"/>
      <c r="G24" s="24"/>
      <c r="H24" s="24"/>
      <c r="I24" s="24"/>
      <c r="J24" s="24"/>
      <c r="K24" s="24"/>
      <c r="L24" s="24"/>
      <c r="M24" s="24"/>
      <c r="N24" s="24"/>
      <c r="O24" s="26"/>
      <c r="P24" s="25"/>
    </row>
    <row r="25" spans="1:16" x14ac:dyDescent="0.35">
      <c r="A25" s="20" t="str">
        <f>IF(Table46[[#This Row],[Plan Code]]&lt;&gt;"",(VLOOKUP(Table46[[#This Row],[Plan Code]],Table2[#All],3,TRUE)),"")</f>
        <v/>
      </c>
      <c r="B25" s="23"/>
      <c r="C25" s="20" t="str">
        <f>IF(Table46[[#This Row],[Plan Code]]&lt;&gt;"",(VLOOKUP(Table46[[#This Row],[Plan Code]],Table2[#All],2,TRUE)),"")</f>
        <v/>
      </c>
      <c r="D25" s="20"/>
      <c r="E25" s="23"/>
      <c r="F25" s="41"/>
      <c r="G25" s="24"/>
      <c r="H25" s="24"/>
      <c r="I25" s="24"/>
      <c r="J25" s="24"/>
      <c r="K25" s="24"/>
      <c r="L25" s="24"/>
      <c r="M25" s="24"/>
      <c r="N25" s="24"/>
      <c r="O25" s="26"/>
      <c r="P25" s="25"/>
    </row>
    <row r="26" spans="1:16" x14ac:dyDescent="0.35">
      <c r="A26" s="20" t="str">
        <f>IF(Table46[[#This Row],[Plan Code]]&lt;&gt;"",(VLOOKUP(Table46[[#This Row],[Plan Code]],Table2[#All],3,TRUE)),"")</f>
        <v/>
      </c>
      <c r="B26" s="23"/>
      <c r="C26" s="20" t="str">
        <f>IF(Table46[[#This Row],[Plan Code]]&lt;&gt;"",(VLOOKUP(Table46[[#This Row],[Plan Code]],Table2[#All],2,TRUE)),"")</f>
        <v/>
      </c>
      <c r="D26" s="20"/>
      <c r="E26" s="23"/>
      <c r="F26" s="41"/>
      <c r="G26" s="24"/>
      <c r="H26" s="24"/>
      <c r="I26" s="24"/>
      <c r="J26" s="24"/>
      <c r="K26" s="24"/>
      <c r="L26" s="24"/>
      <c r="M26" s="24"/>
      <c r="N26" s="24"/>
      <c r="O26" s="26"/>
      <c r="P26" s="25"/>
    </row>
    <row r="27" spans="1:16" x14ac:dyDescent="0.35">
      <c r="A27" s="20" t="str">
        <f>IF(Table46[[#This Row],[Plan Code]]&lt;&gt;"",(VLOOKUP(Table46[[#This Row],[Plan Code]],Table2[#All],3,TRUE)),"")</f>
        <v/>
      </c>
      <c r="B27" s="23"/>
      <c r="C27" s="20" t="str">
        <f>IF(Table46[[#This Row],[Plan Code]]&lt;&gt;"",(VLOOKUP(Table46[[#This Row],[Plan Code]],Table2[#All],2,TRUE)),"")</f>
        <v/>
      </c>
      <c r="D27" s="20"/>
      <c r="E27" s="23"/>
      <c r="F27" s="41"/>
      <c r="G27" s="24"/>
      <c r="H27" s="24"/>
      <c r="I27" s="24"/>
      <c r="J27" s="24"/>
      <c r="K27" s="24"/>
      <c r="L27" s="24"/>
      <c r="M27" s="24"/>
      <c r="N27" s="24"/>
      <c r="O27" s="26"/>
      <c r="P27" s="25"/>
    </row>
    <row r="28" spans="1:16" x14ac:dyDescent="0.35">
      <c r="A28" s="20" t="str">
        <f>IF(Table46[[#This Row],[Plan Code]]&lt;&gt;"",(VLOOKUP(Table46[[#This Row],[Plan Code]],Table2[#All],3,TRUE)),"")</f>
        <v/>
      </c>
      <c r="B28" s="23"/>
      <c r="C28" s="20" t="str">
        <f>IF(Table46[[#This Row],[Plan Code]]&lt;&gt;"",(VLOOKUP(Table46[[#This Row],[Plan Code]],Table2[#All],2,TRUE)),"")</f>
        <v/>
      </c>
      <c r="D28" s="20"/>
      <c r="E28" s="23"/>
      <c r="F28" s="41"/>
      <c r="G28" s="24"/>
      <c r="H28" s="24"/>
      <c r="I28" s="24"/>
      <c r="J28" s="24"/>
      <c r="K28" s="24"/>
      <c r="L28" s="24"/>
      <c r="M28" s="24"/>
      <c r="N28" s="24"/>
      <c r="O28" s="26"/>
      <c r="P28" s="25"/>
    </row>
    <row r="29" spans="1:16" x14ac:dyDescent="0.35">
      <c r="A29" s="20" t="str">
        <f>IF(Table46[[#This Row],[Plan Code]]&lt;&gt;"",(VLOOKUP(Table46[[#This Row],[Plan Code]],Table2[#All],3,TRUE)),"")</f>
        <v/>
      </c>
      <c r="B29" s="23"/>
      <c r="C29" s="20" t="str">
        <f>IF(Table46[[#This Row],[Plan Code]]&lt;&gt;"",(VLOOKUP(Table46[[#This Row],[Plan Code]],Table2[#All],2,TRUE)),"")</f>
        <v/>
      </c>
      <c r="D29" s="20"/>
      <c r="E29" s="23"/>
      <c r="F29" s="41"/>
      <c r="G29" s="24"/>
      <c r="H29" s="24"/>
      <c r="I29" s="24"/>
      <c r="J29" s="24"/>
      <c r="K29" s="24"/>
      <c r="L29" s="24"/>
      <c r="M29" s="24"/>
      <c r="N29" s="24"/>
      <c r="O29" s="26"/>
      <c r="P29" s="25"/>
    </row>
    <row r="30" spans="1:16" x14ac:dyDescent="0.35">
      <c r="A30" s="20" t="str">
        <f>IF(Table46[[#This Row],[Plan Code]]&lt;&gt;"",(VLOOKUP(Table46[[#This Row],[Plan Code]],Table2[#All],3,TRUE)),"")</f>
        <v/>
      </c>
      <c r="B30" s="23"/>
      <c r="C30" s="20" t="str">
        <f>IF(Table46[[#This Row],[Plan Code]]&lt;&gt;"",(VLOOKUP(Table46[[#This Row],[Plan Code]],Table2[#All],2,TRUE)),"")</f>
        <v/>
      </c>
      <c r="D30" s="20"/>
      <c r="E30" s="23"/>
      <c r="F30" s="41"/>
      <c r="G30" s="24"/>
      <c r="H30" s="24"/>
      <c r="I30" s="24"/>
      <c r="J30" s="24"/>
      <c r="K30" s="24"/>
      <c r="L30" s="24"/>
      <c r="M30" s="24"/>
      <c r="N30" s="24"/>
      <c r="O30" s="26"/>
      <c r="P30" s="25"/>
    </row>
    <row r="31" spans="1:16" x14ac:dyDescent="0.35">
      <c r="A31" s="20" t="str">
        <f>IF(Table46[[#This Row],[Plan Code]]&lt;&gt;"",(VLOOKUP(Table46[[#This Row],[Plan Code]],Table2[#All],3,TRUE)),"")</f>
        <v/>
      </c>
      <c r="B31" s="23"/>
      <c r="C31" s="20" t="str">
        <f>IF(Table46[[#This Row],[Plan Code]]&lt;&gt;"",(VLOOKUP(Table46[[#This Row],[Plan Code]],Table2[#All],2,TRUE)),"")</f>
        <v/>
      </c>
      <c r="D31" s="20"/>
      <c r="E31" s="23"/>
      <c r="F31" s="41"/>
      <c r="G31" s="24"/>
      <c r="H31" s="24"/>
      <c r="I31" s="24"/>
      <c r="J31" s="24"/>
      <c r="K31" s="24"/>
      <c r="L31" s="24"/>
      <c r="M31" s="24"/>
      <c r="N31" s="24"/>
      <c r="O31" s="26"/>
      <c r="P31" s="25"/>
    </row>
    <row r="32" spans="1:16" x14ac:dyDescent="0.35">
      <c r="A32" s="20" t="str">
        <f>IF(Table46[[#This Row],[Plan Code]]&lt;&gt;"",(VLOOKUP(Table46[[#This Row],[Plan Code]],Table2[#All],3,TRUE)),"")</f>
        <v/>
      </c>
      <c r="B32" s="23"/>
      <c r="C32" s="20" t="str">
        <f>IF(Table46[[#This Row],[Plan Code]]&lt;&gt;"",(VLOOKUP(Table46[[#This Row],[Plan Code]],Table2[#All],2,TRUE)),"")</f>
        <v/>
      </c>
      <c r="D32" s="20"/>
      <c r="E32" s="23"/>
      <c r="F32" s="41"/>
      <c r="G32" s="24"/>
      <c r="H32" s="24"/>
      <c r="I32" s="24"/>
      <c r="J32" s="24"/>
      <c r="K32" s="24"/>
      <c r="L32" s="24"/>
      <c r="M32" s="24"/>
      <c r="N32" s="24"/>
      <c r="O32" s="26"/>
      <c r="P32" s="25"/>
    </row>
    <row r="33" spans="1:16" x14ac:dyDescent="0.35">
      <c r="A33" s="20" t="str">
        <f>IF(Table46[[#This Row],[Plan Code]]&lt;&gt;"",(VLOOKUP(Table46[[#This Row],[Plan Code]],Table2[#All],3,TRUE)),"")</f>
        <v/>
      </c>
      <c r="B33" s="23"/>
      <c r="C33" s="20" t="str">
        <f>IF(Table46[[#This Row],[Plan Code]]&lt;&gt;"",(VLOOKUP(Table46[[#This Row],[Plan Code]],Table2[#All],2,TRUE)),"")</f>
        <v/>
      </c>
      <c r="D33" s="20"/>
      <c r="E33" s="23"/>
      <c r="F33" s="41"/>
      <c r="G33" s="24"/>
      <c r="H33" s="24"/>
      <c r="I33" s="24"/>
      <c r="J33" s="24"/>
      <c r="K33" s="24"/>
      <c r="L33" s="24"/>
      <c r="M33" s="24"/>
      <c r="N33" s="24"/>
      <c r="O33" s="26"/>
      <c r="P33" s="25"/>
    </row>
    <row r="34" spans="1:16" x14ac:dyDescent="0.35">
      <c r="A34" s="20" t="str">
        <f>IF(Table46[[#This Row],[Plan Code]]&lt;&gt;"",(VLOOKUP(Table46[[#This Row],[Plan Code]],Table2[#All],3,TRUE)),"")</f>
        <v/>
      </c>
      <c r="B34" s="23"/>
      <c r="C34" s="20" t="str">
        <f>IF(Table46[[#This Row],[Plan Code]]&lt;&gt;"",(VLOOKUP(Table46[[#This Row],[Plan Code]],Table2[#All],2,TRUE)),"")</f>
        <v/>
      </c>
      <c r="D34" s="20"/>
      <c r="E34" s="23"/>
      <c r="F34" s="41"/>
      <c r="G34" s="24"/>
      <c r="H34" s="24"/>
      <c r="I34" s="24"/>
      <c r="J34" s="24"/>
      <c r="K34" s="24"/>
      <c r="L34" s="24"/>
      <c r="M34" s="24"/>
      <c r="N34" s="24"/>
      <c r="O34" s="26"/>
      <c r="P34" s="25"/>
    </row>
    <row r="35" spans="1:16" x14ac:dyDescent="0.35">
      <c r="A35" s="20" t="str">
        <f>IF(Table46[[#This Row],[Plan Code]]&lt;&gt;"",(VLOOKUP(Table46[[#This Row],[Plan Code]],Table2[#All],3,TRUE)),"")</f>
        <v/>
      </c>
      <c r="B35" s="23"/>
      <c r="C35" s="20" t="str">
        <f>IF(Table46[[#This Row],[Plan Code]]&lt;&gt;"",(VLOOKUP(Table46[[#This Row],[Plan Code]],Table2[#All],2,TRUE)),"")</f>
        <v/>
      </c>
      <c r="D35" s="20"/>
      <c r="E35" s="23"/>
      <c r="F35" s="41"/>
      <c r="G35" s="24"/>
      <c r="H35" s="24"/>
      <c r="I35" s="24"/>
      <c r="J35" s="24"/>
      <c r="K35" s="24"/>
      <c r="L35" s="24"/>
      <c r="M35" s="24"/>
      <c r="N35" s="24"/>
      <c r="O35" s="26"/>
      <c r="P35" s="25"/>
    </row>
    <row r="36" spans="1:16" x14ac:dyDescent="0.35">
      <c r="A36" s="20" t="str">
        <f>IF(Table46[[#This Row],[Plan Code]]&lt;&gt;"",(VLOOKUP(Table46[[#This Row],[Plan Code]],Table2[#All],3,TRUE)),"")</f>
        <v/>
      </c>
      <c r="B36" s="23"/>
      <c r="C36" s="20" t="str">
        <f>IF(Table46[[#This Row],[Plan Code]]&lt;&gt;"",(VLOOKUP(Table46[[#This Row],[Plan Code]],Table2[#All],2,TRUE)),"")</f>
        <v/>
      </c>
      <c r="D36" s="20"/>
      <c r="E36" s="23"/>
      <c r="F36" s="41"/>
      <c r="G36" s="24"/>
      <c r="H36" s="24"/>
      <c r="I36" s="24"/>
      <c r="J36" s="24"/>
      <c r="K36" s="24"/>
      <c r="L36" s="24"/>
      <c r="M36" s="24"/>
      <c r="N36" s="24"/>
      <c r="O36" s="26"/>
      <c r="P36" s="25"/>
    </row>
    <row r="37" spans="1:16" x14ac:dyDescent="0.35">
      <c r="A37" s="20" t="str">
        <f>IF(Table46[[#This Row],[Plan Code]]&lt;&gt;"",(VLOOKUP(Table46[[#This Row],[Plan Code]],Table2[#All],3,TRUE)),"")</f>
        <v/>
      </c>
      <c r="B37" s="23"/>
      <c r="C37" s="20" t="str">
        <f>IF(Table46[[#This Row],[Plan Code]]&lt;&gt;"",(VLOOKUP(Table46[[#This Row],[Plan Code]],Table2[#All],2,TRUE)),"")</f>
        <v/>
      </c>
      <c r="D37" s="20"/>
      <c r="E37" s="23"/>
      <c r="F37" s="41"/>
      <c r="G37" s="24"/>
      <c r="H37" s="24"/>
      <c r="I37" s="24"/>
      <c r="J37" s="24"/>
      <c r="K37" s="24"/>
      <c r="L37" s="24"/>
      <c r="M37" s="24"/>
      <c r="N37" s="24"/>
      <c r="O37" s="26"/>
      <c r="P37" s="25"/>
    </row>
    <row r="38" spans="1:16" x14ac:dyDescent="0.35">
      <c r="A38" s="20" t="str">
        <f>IF(Table46[[#This Row],[Plan Code]]&lt;&gt;"",(VLOOKUP(Table46[[#This Row],[Plan Code]],Table2[#All],3,TRUE)),"")</f>
        <v/>
      </c>
      <c r="B38" s="23"/>
      <c r="C38" s="20" t="str">
        <f>IF(Table46[[#This Row],[Plan Code]]&lt;&gt;"",(VLOOKUP(Table46[[#This Row],[Plan Code]],Table2[#All],2,TRUE)),"")</f>
        <v/>
      </c>
      <c r="D38" s="20"/>
      <c r="E38" s="23"/>
      <c r="F38" s="41"/>
      <c r="G38" s="24"/>
      <c r="H38" s="24"/>
      <c r="I38" s="24"/>
      <c r="J38" s="24"/>
      <c r="K38" s="24"/>
      <c r="L38" s="24"/>
      <c r="M38" s="24"/>
      <c r="N38" s="24"/>
      <c r="O38" s="26"/>
      <c r="P38" s="25"/>
    </row>
    <row r="39" spans="1:16" x14ac:dyDescent="0.35">
      <c r="A39" s="20" t="str">
        <f>IF(Table46[[#This Row],[Plan Code]]&lt;&gt;"",(VLOOKUP(Table46[[#This Row],[Plan Code]],Table2[#All],3,TRUE)),"")</f>
        <v/>
      </c>
      <c r="B39" s="23"/>
      <c r="C39" s="20" t="str">
        <f>IF(Table46[[#This Row],[Plan Code]]&lt;&gt;"",(VLOOKUP(Table46[[#This Row],[Plan Code]],Table2[#All],2,TRUE)),"")</f>
        <v/>
      </c>
      <c r="D39" s="20"/>
      <c r="E39" s="23"/>
      <c r="F39" s="41"/>
      <c r="G39" s="24"/>
      <c r="H39" s="24"/>
      <c r="I39" s="24"/>
      <c r="J39" s="24"/>
      <c r="K39" s="24"/>
      <c r="L39" s="24"/>
      <c r="M39" s="24"/>
      <c r="N39" s="24"/>
      <c r="O39" s="26"/>
      <c r="P39" s="25"/>
    </row>
    <row r="40" spans="1:16" x14ac:dyDescent="0.35">
      <c r="A40" s="20" t="str">
        <f>IF(Table46[[#This Row],[Plan Code]]&lt;&gt;"",(VLOOKUP(Table46[[#This Row],[Plan Code]],Table2[#All],3,TRUE)),"")</f>
        <v/>
      </c>
      <c r="B40" s="23"/>
      <c r="C40" s="20" t="str">
        <f>IF(Table46[[#This Row],[Plan Code]]&lt;&gt;"",(VLOOKUP(Table46[[#This Row],[Plan Code]],Table2[#All],2,TRUE)),"")</f>
        <v/>
      </c>
      <c r="D40" s="20"/>
      <c r="E40" s="23"/>
      <c r="F40" s="41"/>
      <c r="G40" s="24"/>
      <c r="H40" s="24"/>
      <c r="I40" s="24"/>
      <c r="J40" s="24"/>
      <c r="K40" s="24"/>
      <c r="L40" s="24"/>
      <c r="M40" s="24"/>
      <c r="N40" s="24"/>
      <c r="O40" s="26"/>
      <c r="P40" s="25"/>
    </row>
    <row r="41" spans="1:16" x14ac:dyDescent="0.35">
      <c r="A41" s="20" t="str">
        <f>IF(Table46[[#This Row],[Plan Code]]&lt;&gt;"",(VLOOKUP(Table46[[#This Row],[Plan Code]],Table2[#All],3,TRUE)),"")</f>
        <v/>
      </c>
      <c r="B41" s="23"/>
      <c r="C41" s="20" t="str">
        <f>IF(Table46[[#This Row],[Plan Code]]&lt;&gt;"",(VLOOKUP(Table46[[#This Row],[Plan Code]],Table2[#All],2,TRUE)),"")</f>
        <v/>
      </c>
      <c r="D41" s="20"/>
      <c r="E41" s="23"/>
      <c r="F41" s="41"/>
      <c r="G41" s="24"/>
      <c r="H41" s="24"/>
      <c r="I41" s="24"/>
      <c r="J41" s="24"/>
      <c r="K41" s="24"/>
      <c r="L41" s="24"/>
      <c r="M41" s="24"/>
      <c r="N41" s="24"/>
      <c r="O41" s="26"/>
      <c r="P41" s="25"/>
    </row>
    <row r="42" spans="1:16" x14ac:dyDescent="0.35">
      <c r="A42" s="20" t="str">
        <f>IF(Table46[[#This Row],[Plan Code]]&lt;&gt;"",(VLOOKUP(Table46[[#This Row],[Plan Code]],Table2[#All],3,TRUE)),"")</f>
        <v/>
      </c>
      <c r="B42" s="23"/>
      <c r="C42" s="20" t="str">
        <f>IF(Table46[[#This Row],[Plan Code]]&lt;&gt;"",(VLOOKUP(Table46[[#This Row],[Plan Code]],Table2[#All],2,TRUE)),"")</f>
        <v/>
      </c>
      <c r="D42" s="20"/>
      <c r="E42" s="23"/>
      <c r="F42" s="41"/>
      <c r="G42" s="24"/>
      <c r="H42" s="24"/>
      <c r="I42" s="24"/>
      <c r="J42" s="24"/>
      <c r="K42" s="24"/>
      <c r="L42" s="24"/>
      <c r="M42" s="24"/>
      <c r="N42" s="24"/>
      <c r="O42" s="26"/>
      <c r="P42" s="25"/>
    </row>
    <row r="43" spans="1:16" x14ac:dyDescent="0.35">
      <c r="A43" s="20" t="str">
        <f>IF(Table46[[#This Row],[Plan Code]]&lt;&gt;"",(VLOOKUP(Table46[[#This Row],[Plan Code]],Table2[#All],3,TRUE)),"")</f>
        <v/>
      </c>
      <c r="B43" s="23"/>
      <c r="C43" s="20" t="str">
        <f>IF(Table46[[#This Row],[Plan Code]]&lt;&gt;"",(VLOOKUP(Table46[[#This Row],[Plan Code]],Table2[#All],2,TRUE)),"")</f>
        <v/>
      </c>
      <c r="D43" s="20"/>
      <c r="E43" s="23"/>
      <c r="F43" s="41"/>
      <c r="G43" s="24"/>
      <c r="H43" s="24"/>
      <c r="I43" s="24"/>
      <c r="J43" s="24"/>
      <c r="K43" s="24"/>
      <c r="L43" s="24"/>
      <c r="M43" s="24"/>
      <c r="N43" s="24"/>
      <c r="O43" s="26"/>
      <c r="P43" s="25"/>
    </row>
    <row r="44" spans="1:16" x14ac:dyDescent="0.35">
      <c r="A44" s="20" t="str">
        <f>IF(Table46[[#This Row],[Plan Code]]&lt;&gt;"",(VLOOKUP(Table46[[#This Row],[Plan Code]],Table2[#All],3,TRUE)),"")</f>
        <v/>
      </c>
      <c r="B44" s="23"/>
      <c r="C44" s="20" t="str">
        <f>IF(Table46[[#This Row],[Plan Code]]&lt;&gt;"",(VLOOKUP(Table46[[#This Row],[Plan Code]],Table2[#All],2,TRUE)),"")</f>
        <v/>
      </c>
      <c r="D44" s="20"/>
      <c r="E44" s="23"/>
      <c r="F44" s="41"/>
      <c r="G44" s="24"/>
      <c r="H44" s="24"/>
      <c r="I44" s="24"/>
      <c r="J44" s="24"/>
      <c r="K44" s="24"/>
      <c r="L44" s="24"/>
      <c r="M44" s="24"/>
      <c r="N44" s="24"/>
      <c r="O44" s="26"/>
      <c r="P44" s="25"/>
    </row>
  </sheetData>
  <sheetProtection selectLockedCells="1"/>
  <protectedRanges>
    <protectedRange sqref="F4:F44" name="Range1"/>
  </protectedRanges>
  <mergeCells count="2">
    <mergeCell ref="A1:XFD1"/>
    <mergeCell ref="A2:XFD2"/>
  </mergeCells>
  <dataValidations count="5">
    <dataValidation type="list" allowBlank="1" showInputMessage="1" showErrorMessage="1" sqref="E4:E44" xr:uid="{501DD3E0-AA5D-4775-BB1C-78A86418CF2F}">
      <formula1>"2025, 2026, 2027, 2028, 2029, 2030"</formula1>
    </dataValidation>
    <dataValidation type="list" operator="greaterThan" allowBlank="1" showInputMessage="1" showErrorMessage="1" sqref="G4:G44" xr:uid="{30DB7C86-745D-4B56-B118-289914CE73A4}">
      <formula1>"SMHS, DMC-ODS, DMC, SMHS/DMC-ODS, SMHS/DMC"</formula1>
    </dataValidation>
    <dataValidation type="list" allowBlank="1" showInputMessage="1" showErrorMessage="1" sqref="F4:F44" xr:uid="{E6D3E383-ED9C-428A-8C6C-5F922D266C7E}">
      <formula1>"Yes, No"</formula1>
    </dataValidation>
    <dataValidation type="date" operator="greaterThan" allowBlank="1" showInputMessage="1" showErrorMessage="1" sqref="I45:N1015" xr:uid="{E6A0DCE6-4DE1-4439-95D1-B1748FB37280}">
      <formula1>45292</formula1>
    </dataValidation>
    <dataValidation operator="greaterThan" allowBlank="1" showInputMessage="1" showErrorMessage="1" sqref="I1016:N1048576" xr:uid="{577BDA21-6187-4F17-AAF2-CA0F3A67E254}"/>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94FC5A34-7A9A-4CF1-B623-494D2BED23B3}">
          <x14:formula1>
            <xm:f>'Hide - Drop Down Data'!$J$2:$J$114</xm:f>
          </x14:formula1>
          <xm:sqref>B4:B1477</xm:sqref>
        </x14:dataValidation>
        <x14:dataValidation type="list" allowBlank="1" showInputMessage="1" showErrorMessage="1" xr:uid="{A93E9455-9CDC-4B60-93BD-D962F1F71CF1}">
          <x14:formula1>
            <xm:f>'Hide - Drop Down Data'!$B$2:$B$5</xm:f>
          </x14:formula1>
          <xm:sqref>F45:F1048576 E3</xm:sqref>
        </x14:dataValidation>
        <x14:dataValidation type="list" allowBlank="1" showInputMessage="1" showErrorMessage="1" xr:uid="{D2568903-22EA-406C-8C8E-D18CB8BF1145}">
          <x14:formula1>
            <xm:f>'Hide - Drop Down Data'!$C$2:$C$12</xm:f>
          </x14:formula1>
          <xm:sqref>G45:G1048576</xm:sqref>
        </x14:dataValidation>
        <x14:dataValidation type="list" allowBlank="1" showInputMessage="1" showErrorMessage="1" xr:uid="{EDE86CEC-9E6F-485D-869F-C3E31972FA6B}">
          <x14:formula1>
            <xm:f>'Hide - Drop Down Data'!#REF!</xm:f>
          </x14:formula1>
          <xm:sqref>B1478:B1048576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073A-031F-4BF6-9A14-223212629357}">
  <sheetPr codeName="Sheet1"/>
  <dimension ref="A1:AB43"/>
  <sheetViews>
    <sheetView topLeftCell="E1" zoomScaleNormal="100" workbookViewId="0">
      <selection activeCell="H4" sqref="H4"/>
    </sheetView>
  </sheetViews>
  <sheetFormatPr defaultColWidth="0" defaultRowHeight="14.5" x14ac:dyDescent="0.35"/>
  <cols>
    <col min="1" max="1" width="19.453125" style="26" customWidth="1"/>
    <col min="2" max="2" width="14.453125" style="27" bestFit="1" customWidth="1"/>
    <col min="3" max="3" width="27.54296875" style="25" customWidth="1"/>
    <col min="5" max="5" width="19.453125" style="26" customWidth="1"/>
    <col min="6" max="6" width="12.54296875" style="27" customWidth="1"/>
    <col min="7" max="7" width="19.54296875" style="28" customWidth="1"/>
    <col min="8" max="12" width="32.54296875" style="28" customWidth="1"/>
    <col min="13" max="13" width="0" hidden="1" customWidth="1"/>
    <col min="14" max="14" width="32.54296875" style="26" hidden="1" customWidth="1"/>
    <col min="15" max="28" width="32.54296875" style="25" hidden="1" customWidth="1"/>
    <col min="29" max="16384" width="0" style="25" hidden="1"/>
  </cols>
  <sheetData>
    <row r="1" spans="1:14" s="20" customFormat="1" ht="18" x14ac:dyDescent="0.35">
      <c r="A1" s="5"/>
      <c r="B1" s="84"/>
      <c r="C1" s="84"/>
      <c r="D1" s="5"/>
      <c r="E1" s="17"/>
      <c r="F1" s="5"/>
      <c r="G1" s="5"/>
      <c r="H1" s="5"/>
      <c r="I1" s="5"/>
      <c r="J1" s="5"/>
      <c r="K1" s="5"/>
      <c r="L1" s="5"/>
      <c r="M1" s="19"/>
    </row>
    <row r="2" spans="1:14" s="21" customFormat="1" ht="93.75" customHeight="1" x14ac:dyDescent="0.35">
      <c r="A2" s="21" t="s">
        <v>130</v>
      </c>
      <c r="B2" s="21" t="s">
        <v>44</v>
      </c>
      <c r="C2" s="21" t="s">
        <v>131</v>
      </c>
      <c r="D2" s="21" t="s">
        <v>132</v>
      </c>
      <c r="E2" s="21" t="s">
        <v>133</v>
      </c>
      <c r="F2" s="42" t="s">
        <v>134</v>
      </c>
      <c r="G2" s="43" t="s">
        <v>135</v>
      </c>
      <c r="H2" s="44" t="s">
        <v>136</v>
      </c>
      <c r="I2" s="44" t="s">
        <v>144</v>
      </c>
      <c r="J2" s="44" t="s">
        <v>145</v>
      </c>
      <c r="K2" s="44" t="s">
        <v>146</v>
      </c>
      <c r="L2" s="44" t="s">
        <v>147</v>
      </c>
      <c r="M2" s="22" t="s">
        <v>143</v>
      </c>
    </row>
    <row r="3" spans="1:14" ht="58" x14ac:dyDescent="0.35">
      <c r="A3" s="20" t="s">
        <v>67</v>
      </c>
      <c r="B3" s="23">
        <v>546</v>
      </c>
      <c r="C3" s="20" t="str">
        <f>IF(Table4[[#This Row],[Plan Code]]&lt;&gt;"",(VLOOKUP(Table4[[#This Row],[Plan Code]],Table2[#All],2,TRUE)),"")</f>
        <v>Partnership HealthPlan of California</v>
      </c>
      <c r="D3" s="20"/>
      <c r="E3" s="23">
        <v>2025</v>
      </c>
      <c r="F3" s="41" t="s">
        <v>175</v>
      </c>
      <c r="G3" s="24" t="s">
        <v>182</v>
      </c>
      <c r="H3" s="64" t="s">
        <v>274</v>
      </c>
      <c r="I3" s="24" t="s">
        <v>268</v>
      </c>
      <c r="J3" s="24" t="s">
        <v>267</v>
      </c>
      <c r="K3" s="41" t="s">
        <v>175</v>
      </c>
      <c r="L3" s="24" t="s">
        <v>269</v>
      </c>
      <c r="M3" s="19" t="e">
        <f>IF(#REF!&lt;&gt;"",(VLOOKUP(#REF!,Table1[],2,FALSE)),"")</f>
        <v>#REF!</v>
      </c>
      <c r="N3" s="25"/>
    </row>
    <row r="4" spans="1:14" ht="58" x14ac:dyDescent="0.35">
      <c r="A4" s="20" t="s">
        <v>67</v>
      </c>
      <c r="B4" s="23">
        <v>546</v>
      </c>
      <c r="C4" s="20" t="str">
        <f>IF(Table4[[#This Row],[Plan Code]]&lt;&gt;"",(VLOOKUP(Table4[[#This Row],[Plan Code]],Table2[#All],2,TRUE)),"")</f>
        <v>Partnership HealthPlan of California</v>
      </c>
      <c r="D4" s="20"/>
      <c r="E4" s="23">
        <v>2025</v>
      </c>
      <c r="F4" s="41" t="s">
        <v>175</v>
      </c>
      <c r="G4" s="24" t="s">
        <v>187</v>
      </c>
      <c r="H4" s="64" t="s">
        <v>275</v>
      </c>
      <c r="I4" s="24" t="s">
        <v>268</v>
      </c>
      <c r="J4" s="24" t="s">
        <v>267</v>
      </c>
      <c r="K4" s="24" t="s">
        <v>266</v>
      </c>
      <c r="L4" s="24" t="s">
        <v>269</v>
      </c>
      <c r="M4" s="19" t="e">
        <f>IF(#REF!&lt;&gt;"",(VLOOKUP(#REF!,Table1[],2,FALSE)),"")</f>
        <v>#REF!</v>
      </c>
      <c r="N4" s="25"/>
    </row>
    <row r="5" spans="1:14" x14ac:dyDescent="0.35">
      <c r="A5" s="20" t="str">
        <f>IF(Table4[[#This Row],[Plan Code]]&lt;&gt;"",(VLOOKUP(Table4[[#This Row],[Plan Code]],Table2[#All],3,TRUE)),"")</f>
        <v/>
      </c>
      <c r="B5" s="23"/>
      <c r="C5" s="20" t="str">
        <f>IF(Table4[[#This Row],[Plan Code]]&lt;&gt;"",(VLOOKUP(Table4[[#This Row],[Plan Code]],Table2[#All],2,TRUE)),"")</f>
        <v/>
      </c>
      <c r="D5" s="20"/>
      <c r="E5" s="23"/>
      <c r="F5" s="41"/>
      <c r="G5" s="24"/>
      <c r="H5" s="24"/>
      <c r="I5" s="24"/>
      <c r="J5" s="24"/>
      <c r="K5" s="24"/>
      <c r="L5" s="24"/>
      <c r="M5" s="19" t="e">
        <f>IF(#REF!&lt;&gt;"",(VLOOKUP(#REF!,Table1[],2,FALSE)),"")</f>
        <v>#REF!</v>
      </c>
      <c r="N5" s="25"/>
    </row>
    <row r="6" spans="1:14" x14ac:dyDescent="0.35">
      <c r="A6" s="20" t="str">
        <f>IF(Table4[[#This Row],[Plan Code]]&lt;&gt;"",(VLOOKUP(Table4[[#This Row],[Plan Code]],Table2[#All],3,TRUE)),"")</f>
        <v/>
      </c>
      <c r="B6" s="23"/>
      <c r="C6" s="20" t="str">
        <f>IF(Table4[[#This Row],[Plan Code]]&lt;&gt;"",(VLOOKUP(Table4[[#This Row],[Plan Code]],Table2[#All],2,TRUE)),"")</f>
        <v/>
      </c>
      <c r="D6" s="20"/>
      <c r="E6" s="23"/>
      <c r="F6" s="41"/>
      <c r="G6" s="24"/>
      <c r="H6" s="24"/>
      <c r="I6" s="24"/>
      <c r="J6" s="24"/>
      <c r="K6" s="24"/>
      <c r="L6" s="24"/>
      <c r="M6" s="19" t="e">
        <f>IF(#REF!&lt;&gt;"",(VLOOKUP(#REF!,Table1[],2,FALSE)),"")</f>
        <v>#REF!</v>
      </c>
      <c r="N6" s="25"/>
    </row>
    <row r="7" spans="1:14" x14ac:dyDescent="0.35">
      <c r="A7" s="20" t="str">
        <f>IF(Table4[[#This Row],[Plan Code]]&lt;&gt;"",(VLOOKUP(Table4[[#This Row],[Plan Code]],Table2[#All],3,TRUE)),"")</f>
        <v/>
      </c>
      <c r="B7" s="23"/>
      <c r="C7" s="20" t="str">
        <f>IF(Table4[[#This Row],[Plan Code]]&lt;&gt;"",(VLOOKUP(Table4[[#This Row],[Plan Code]],Table2[#All],2,TRUE)),"")</f>
        <v/>
      </c>
      <c r="D7" s="20"/>
      <c r="E7" s="23"/>
      <c r="F7" s="41"/>
      <c r="G7" s="24"/>
      <c r="H7" s="24"/>
      <c r="I7" s="24"/>
      <c r="J7" s="24"/>
      <c r="K7" s="24"/>
      <c r="L7" s="24"/>
      <c r="M7" s="19" t="e">
        <f>IF(#REF!&lt;&gt;"",(VLOOKUP(#REF!,Table1[],2,FALSE)),"")</f>
        <v>#REF!</v>
      </c>
      <c r="N7" s="25"/>
    </row>
    <row r="8" spans="1:14" x14ac:dyDescent="0.35">
      <c r="A8" s="20" t="str">
        <f>IF(Table4[[#This Row],[Plan Code]]&lt;&gt;"",(VLOOKUP(Table4[[#This Row],[Plan Code]],Table2[#All],3,TRUE)),"")</f>
        <v/>
      </c>
      <c r="B8" s="23"/>
      <c r="C8" s="20" t="str">
        <f>IF(Table4[[#This Row],[Plan Code]]&lt;&gt;"",(VLOOKUP(Table4[[#This Row],[Plan Code]],Table2[#All],2,TRUE)),"")</f>
        <v/>
      </c>
      <c r="D8" s="20"/>
      <c r="E8" s="23"/>
      <c r="F8" s="41"/>
      <c r="G8" s="24"/>
      <c r="H8" s="24"/>
      <c r="I8" s="24"/>
      <c r="J8" s="24"/>
      <c r="K8" s="24"/>
      <c r="L8" s="24"/>
      <c r="M8" s="19" t="e">
        <f>IF(#REF!&lt;&gt;"",(VLOOKUP(#REF!,Table1[],2,FALSE)),"")</f>
        <v>#REF!</v>
      </c>
      <c r="N8" s="25"/>
    </row>
    <row r="9" spans="1:14" x14ac:dyDescent="0.35">
      <c r="A9" s="20" t="str">
        <f>IF(Table4[[#This Row],[Plan Code]]&lt;&gt;"",(VLOOKUP(Table4[[#This Row],[Plan Code]],Table2[#All],3,TRUE)),"")</f>
        <v/>
      </c>
      <c r="B9" s="23"/>
      <c r="C9" s="20" t="str">
        <f>IF(Table4[[#This Row],[Plan Code]]&lt;&gt;"",(VLOOKUP(Table4[[#This Row],[Plan Code]],Table2[#All],2,TRUE)),"")</f>
        <v/>
      </c>
      <c r="D9" s="20"/>
      <c r="E9" s="23"/>
      <c r="F9" s="41"/>
      <c r="G9" s="24"/>
      <c r="H9" s="24"/>
      <c r="I9" s="24"/>
      <c r="J9" s="24"/>
      <c r="K9" s="24"/>
      <c r="L9" s="24"/>
      <c r="M9" s="19" t="e">
        <f>IF(#REF!&lt;&gt;"",(VLOOKUP(#REF!,Table1[],2,FALSE)),"")</f>
        <v>#REF!</v>
      </c>
      <c r="N9" s="25"/>
    </row>
    <row r="10" spans="1:14" x14ac:dyDescent="0.35">
      <c r="A10" s="20" t="str">
        <f>IF(Table4[[#This Row],[Plan Code]]&lt;&gt;"",(VLOOKUP(Table4[[#This Row],[Plan Code]],Table2[#All],3,TRUE)),"")</f>
        <v/>
      </c>
      <c r="B10" s="23"/>
      <c r="C10" s="20" t="str">
        <f>IF(Table4[[#This Row],[Plan Code]]&lt;&gt;"",(VLOOKUP(Table4[[#This Row],[Plan Code]],Table2[#All],2,TRUE)),"")</f>
        <v/>
      </c>
      <c r="D10" s="20"/>
      <c r="E10" s="23"/>
      <c r="F10" s="41"/>
      <c r="G10" s="24"/>
      <c r="H10" s="24"/>
      <c r="I10" s="24"/>
      <c r="J10" s="24"/>
      <c r="K10" s="24"/>
      <c r="L10" s="24"/>
      <c r="M10" s="19" t="e">
        <f>IF(#REF!&lt;&gt;"",(VLOOKUP(#REF!,Table1[],2,FALSE)),"")</f>
        <v>#REF!</v>
      </c>
      <c r="N10" s="25"/>
    </row>
    <row r="11" spans="1:14" x14ac:dyDescent="0.35">
      <c r="A11" s="20" t="str">
        <f>IF(Table4[[#This Row],[Plan Code]]&lt;&gt;"",(VLOOKUP(Table4[[#This Row],[Plan Code]],Table2[#All],3,TRUE)),"")</f>
        <v/>
      </c>
      <c r="B11" s="23"/>
      <c r="C11" s="20" t="str">
        <f>IF(Table4[[#This Row],[Plan Code]]&lt;&gt;"",(VLOOKUP(Table4[[#This Row],[Plan Code]],Table2[#All],2,TRUE)),"")</f>
        <v/>
      </c>
      <c r="D11" s="20"/>
      <c r="E11" s="23"/>
      <c r="F11" s="41"/>
      <c r="G11" s="24"/>
      <c r="H11" s="24"/>
      <c r="I11" s="24"/>
      <c r="J11" s="24"/>
      <c r="K11" s="24"/>
      <c r="L11" s="24"/>
      <c r="M11" s="19" t="e">
        <f>IF(#REF!&lt;&gt;"",(VLOOKUP(#REF!,Table1[],2,FALSE)),"")</f>
        <v>#REF!</v>
      </c>
      <c r="N11" s="25"/>
    </row>
    <row r="12" spans="1:14" x14ac:dyDescent="0.35">
      <c r="A12" s="20" t="str">
        <f>IF(Table4[[#This Row],[Plan Code]]&lt;&gt;"",(VLOOKUP(Table4[[#This Row],[Plan Code]],Table2[#All],3,TRUE)),"")</f>
        <v/>
      </c>
      <c r="B12" s="23"/>
      <c r="C12" s="20" t="str">
        <f>IF(Table4[[#This Row],[Plan Code]]&lt;&gt;"",(VLOOKUP(Table4[[#This Row],[Plan Code]],Table2[#All],2,TRUE)),"")</f>
        <v/>
      </c>
      <c r="D12" s="20"/>
      <c r="E12" s="23"/>
      <c r="F12" s="41"/>
      <c r="G12" s="24"/>
      <c r="H12" s="24"/>
      <c r="I12" s="24"/>
      <c r="J12" s="24"/>
      <c r="K12" s="24"/>
      <c r="L12" s="24"/>
      <c r="M12" s="19" t="e">
        <f>IF(#REF!&lt;&gt;"",(VLOOKUP(#REF!,Table1[],2,FALSE)),"")</f>
        <v>#REF!</v>
      </c>
      <c r="N12" s="25"/>
    </row>
    <row r="13" spans="1:14" x14ac:dyDescent="0.35">
      <c r="A13" s="20" t="str">
        <f>IF(Table4[[#This Row],[Plan Code]]&lt;&gt;"",(VLOOKUP(Table4[[#This Row],[Plan Code]],Table2[#All],3,TRUE)),"")</f>
        <v/>
      </c>
      <c r="B13" s="23"/>
      <c r="C13" s="20" t="str">
        <f>IF(Table4[[#This Row],[Plan Code]]&lt;&gt;"",(VLOOKUP(Table4[[#This Row],[Plan Code]],Table2[#All],2,TRUE)),"")</f>
        <v/>
      </c>
      <c r="D13" s="20"/>
      <c r="E13" s="23"/>
      <c r="F13" s="41"/>
      <c r="G13" s="24"/>
      <c r="H13" s="24"/>
      <c r="I13" s="24"/>
      <c r="J13" s="24"/>
      <c r="K13" s="24"/>
      <c r="L13" s="24"/>
      <c r="M13" s="19" t="e">
        <f>IF(#REF!&lt;&gt;"",(VLOOKUP(#REF!,Table1[],2,FALSE)),"")</f>
        <v>#REF!</v>
      </c>
      <c r="N13" s="25"/>
    </row>
    <row r="14" spans="1:14" x14ac:dyDescent="0.35">
      <c r="A14" s="20" t="str">
        <f>IF(Table4[[#This Row],[Plan Code]]&lt;&gt;"",(VLOOKUP(Table4[[#This Row],[Plan Code]],Table2[#All],3,TRUE)),"")</f>
        <v/>
      </c>
      <c r="B14" s="23"/>
      <c r="C14" s="20" t="str">
        <f>IF(Table4[[#This Row],[Plan Code]]&lt;&gt;"",(VLOOKUP(Table4[[#This Row],[Plan Code]],Table2[#All],2,TRUE)),"")</f>
        <v/>
      </c>
      <c r="D14" s="20"/>
      <c r="E14" s="23"/>
      <c r="F14" s="41"/>
      <c r="G14" s="24"/>
      <c r="H14" s="24"/>
      <c r="I14" s="24"/>
      <c r="J14" s="24"/>
      <c r="K14" s="24"/>
      <c r="L14" s="24"/>
      <c r="M14" s="19" t="e">
        <f>IF(#REF!&lt;&gt;"",(VLOOKUP(#REF!,Table1[],2,FALSE)),"")</f>
        <v>#REF!</v>
      </c>
      <c r="N14" s="25"/>
    </row>
    <row r="15" spans="1:14" x14ac:dyDescent="0.35">
      <c r="A15" s="20" t="str">
        <f>IF(Table4[[#This Row],[Plan Code]]&lt;&gt;"",(VLOOKUP(Table4[[#This Row],[Plan Code]],Table2[#All],3,TRUE)),"")</f>
        <v/>
      </c>
      <c r="B15" s="23"/>
      <c r="C15" s="20" t="str">
        <f>IF(Table4[[#This Row],[Plan Code]]&lt;&gt;"",(VLOOKUP(Table4[[#This Row],[Plan Code]],Table2[#All],2,TRUE)),"")</f>
        <v/>
      </c>
      <c r="D15" s="20"/>
      <c r="E15" s="23"/>
      <c r="F15" s="41"/>
      <c r="G15" s="24"/>
      <c r="H15" s="24"/>
      <c r="I15" s="24"/>
      <c r="J15" s="24"/>
      <c r="K15" s="24"/>
      <c r="L15" s="24"/>
      <c r="M15" s="19" t="e">
        <f>IF(#REF!&lt;&gt;"",(VLOOKUP(#REF!,Table1[],2,FALSE)),"")</f>
        <v>#REF!</v>
      </c>
      <c r="N15" s="25"/>
    </row>
    <row r="16" spans="1:14" x14ac:dyDescent="0.35">
      <c r="A16" s="20" t="str">
        <f>IF(Table4[[#This Row],[Plan Code]]&lt;&gt;"",(VLOOKUP(Table4[[#This Row],[Plan Code]],Table2[#All],3,TRUE)),"")</f>
        <v/>
      </c>
      <c r="B16" s="23"/>
      <c r="C16" s="20" t="str">
        <f>IF(Table4[[#This Row],[Plan Code]]&lt;&gt;"",(VLOOKUP(Table4[[#This Row],[Plan Code]],Table2[#All],2,TRUE)),"")</f>
        <v/>
      </c>
      <c r="D16" s="20"/>
      <c r="E16" s="23"/>
      <c r="F16" s="41"/>
      <c r="G16" s="24"/>
      <c r="H16" s="24"/>
      <c r="I16" s="24"/>
      <c r="J16" s="24"/>
      <c r="K16" s="24"/>
      <c r="L16" s="24"/>
      <c r="M16" s="19" t="e">
        <f>IF(#REF!&lt;&gt;"",(VLOOKUP(#REF!,Table1[],2,FALSE)),"")</f>
        <v>#REF!</v>
      </c>
      <c r="N16" s="25"/>
    </row>
    <row r="17" spans="1:14" x14ac:dyDescent="0.35">
      <c r="A17" s="20" t="str">
        <f>IF(Table4[[#This Row],[Plan Code]]&lt;&gt;"",(VLOOKUP(Table4[[#This Row],[Plan Code]],Table2[#All],3,TRUE)),"")</f>
        <v/>
      </c>
      <c r="B17" s="23"/>
      <c r="C17" s="20" t="str">
        <f>IF(Table4[[#This Row],[Plan Code]]&lt;&gt;"",(VLOOKUP(Table4[[#This Row],[Plan Code]],Table2[#All],2,TRUE)),"")</f>
        <v/>
      </c>
      <c r="D17" s="20"/>
      <c r="E17" s="23"/>
      <c r="F17" s="41"/>
      <c r="G17" s="24"/>
      <c r="H17" s="24"/>
      <c r="I17" s="24"/>
      <c r="J17" s="24"/>
      <c r="K17" s="24"/>
      <c r="L17" s="24"/>
      <c r="M17" s="19" t="e">
        <f>IF(#REF!&lt;&gt;"",(VLOOKUP(#REF!,Table1[],2,FALSE)),"")</f>
        <v>#REF!</v>
      </c>
      <c r="N17" s="25"/>
    </row>
    <row r="18" spans="1:14" x14ac:dyDescent="0.35">
      <c r="A18" s="20" t="str">
        <f>IF(Table4[[#This Row],[Plan Code]]&lt;&gt;"",(VLOOKUP(Table4[[#This Row],[Plan Code]],Table2[#All],3,TRUE)),"")</f>
        <v/>
      </c>
      <c r="B18" s="23"/>
      <c r="C18" s="20" t="str">
        <f>IF(Table4[[#This Row],[Plan Code]]&lt;&gt;"",(VLOOKUP(Table4[[#This Row],[Plan Code]],Table2[#All],2,TRUE)),"")</f>
        <v/>
      </c>
      <c r="D18" s="20"/>
      <c r="E18" s="23"/>
      <c r="F18" s="41"/>
      <c r="G18" s="24"/>
      <c r="H18" s="24"/>
      <c r="I18" s="24"/>
      <c r="J18" s="24"/>
      <c r="K18" s="24"/>
      <c r="L18" s="24"/>
      <c r="M18" s="26"/>
      <c r="N18" s="25"/>
    </row>
    <row r="19" spans="1:14" x14ac:dyDescent="0.35">
      <c r="A19" s="20" t="str">
        <f>IF(Table4[[#This Row],[Plan Code]]&lt;&gt;"",(VLOOKUP(Table4[[#This Row],[Plan Code]],Table2[#All],3,TRUE)),"")</f>
        <v/>
      </c>
      <c r="B19" s="23"/>
      <c r="C19" s="20" t="str">
        <f>IF(Table4[[#This Row],[Plan Code]]&lt;&gt;"",(VLOOKUP(Table4[[#This Row],[Plan Code]],Table2[#All],2,TRUE)),"")</f>
        <v/>
      </c>
      <c r="D19" s="20"/>
      <c r="E19" s="23"/>
      <c r="F19" s="41"/>
      <c r="G19" s="24"/>
      <c r="H19" s="24"/>
      <c r="I19" s="24"/>
      <c r="J19" s="24"/>
      <c r="K19" s="24"/>
      <c r="L19" s="24"/>
      <c r="M19" s="26"/>
      <c r="N19" s="25"/>
    </row>
    <row r="20" spans="1:14" x14ac:dyDescent="0.35">
      <c r="A20" s="20" t="str">
        <f>IF(Table4[[#This Row],[Plan Code]]&lt;&gt;"",(VLOOKUP(Table4[[#This Row],[Plan Code]],Table2[#All],3,TRUE)),"")</f>
        <v/>
      </c>
      <c r="B20" s="23"/>
      <c r="C20" s="20" t="str">
        <f>IF(Table4[[#This Row],[Plan Code]]&lt;&gt;"",(VLOOKUP(Table4[[#This Row],[Plan Code]],Table2[#All],2,TRUE)),"")</f>
        <v/>
      </c>
      <c r="D20" s="20"/>
      <c r="E20" s="23"/>
      <c r="F20" s="41"/>
      <c r="G20" s="24"/>
      <c r="H20" s="24"/>
      <c r="I20" s="24"/>
      <c r="J20" s="24"/>
      <c r="K20" s="24"/>
      <c r="L20" s="24"/>
      <c r="M20" s="26"/>
      <c r="N20" s="25"/>
    </row>
    <row r="21" spans="1:14" x14ac:dyDescent="0.35">
      <c r="A21" s="20" t="str">
        <f>IF(Table4[[#This Row],[Plan Code]]&lt;&gt;"",(VLOOKUP(Table4[[#This Row],[Plan Code]],Table2[#All],3,TRUE)),"")</f>
        <v/>
      </c>
      <c r="B21" s="23"/>
      <c r="C21" s="20" t="str">
        <f>IF(Table4[[#This Row],[Plan Code]]&lt;&gt;"",(VLOOKUP(Table4[[#This Row],[Plan Code]],Table2[#All],2,TRUE)),"")</f>
        <v/>
      </c>
      <c r="D21" s="20"/>
      <c r="E21" s="23"/>
      <c r="F21" s="41"/>
      <c r="G21" s="24"/>
      <c r="H21" s="24"/>
      <c r="I21" s="24"/>
      <c r="J21" s="24"/>
      <c r="K21" s="24"/>
      <c r="L21" s="24"/>
      <c r="M21" s="26"/>
      <c r="N21" s="25"/>
    </row>
    <row r="22" spans="1:14" x14ac:dyDescent="0.35">
      <c r="A22" s="20" t="str">
        <f>IF(Table4[[#This Row],[Plan Code]]&lt;&gt;"",(VLOOKUP(Table4[[#This Row],[Plan Code]],Table2[#All],3,TRUE)),"")</f>
        <v/>
      </c>
      <c r="B22" s="23"/>
      <c r="C22" s="20" t="str">
        <f>IF(Table4[[#This Row],[Plan Code]]&lt;&gt;"",(VLOOKUP(Table4[[#This Row],[Plan Code]],Table2[#All],2,TRUE)),"")</f>
        <v/>
      </c>
      <c r="D22" s="20"/>
      <c r="E22" s="23"/>
      <c r="F22" s="41"/>
      <c r="G22" s="24"/>
      <c r="H22" s="24"/>
      <c r="I22" s="24"/>
      <c r="J22" s="24"/>
      <c r="K22" s="24"/>
      <c r="L22" s="24"/>
      <c r="M22" s="26"/>
      <c r="N22" s="25"/>
    </row>
    <row r="23" spans="1:14" x14ac:dyDescent="0.35">
      <c r="A23" s="20" t="str">
        <f>IF(Table4[[#This Row],[Plan Code]]&lt;&gt;"",(VLOOKUP(Table4[[#This Row],[Plan Code]],Table2[#All],3,TRUE)),"")</f>
        <v/>
      </c>
      <c r="B23" s="23"/>
      <c r="C23" s="20" t="str">
        <f>IF(Table4[[#This Row],[Plan Code]]&lt;&gt;"",(VLOOKUP(Table4[[#This Row],[Plan Code]],Table2[#All],2,TRUE)),"")</f>
        <v/>
      </c>
      <c r="D23" s="20"/>
      <c r="E23" s="23"/>
      <c r="F23" s="41"/>
      <c r="G23" s="24"/>
      <c r="H23" s="24"/>
      <c r="I23" s="24"/>
      <c r="J23" s="24"/>
      <c r="K23" s="24"/>
      <c r="L23" s="24"/>
      <c r="M23" s="26"/>
      <c r="N23" s="25"/>
    </row>
    <row r="24" spans="1:14" x14ac:dyDescent="0.35">
      <c r="A24" s="20" t="str">
        <f>IF(Table4[[#This Row],[Plan Code]]&lt;&gt;"",(VLOOKUP(Table4[[#This Row],[Plan Code]],Table2[#All],3,TRUE)),"")</f>
        <v/>
      </c>
      <c r="B24" s="23"/>
      <c r="C24" s="20" t="str">
        <f>IF(Table4[[#This Row],[Plan Code]]&lt;&gt;"",(VLOOKUP(Table4[[#This Row],[Plan Code]],Table2[#All],2,TRUE)),"")</f>
        <v/>
      </c>
      <c r="D24" s="20"/>
      <c r="E24" s="23"/>
      <c r="F24" s="41"/>
      <c r="G24" s="24"/>
      <c r="H24" s="24"/>
      <c r="I24" s="24"/>
      <c r="J24" s="24"/>
      <c r="K24" s="24"/>
      <c r="L24" s="24"/>
      <c r="M24" s="26"/>
      <c r="N24" s="25"/>
    </row>
    <row r="25" spans="1:14" x14ac:dyDescent="0.35">
      <c r="A25" s="20" t="str">
        <f>IF(Table4[[#This Row],[Plan Code]]&lt;&gt;"",(VLOOKUP(Table4[[#This Row],[Plan Code]],Table2[#All],3,TRUE)),"")</f>
        <v/>
      </c>
      <c r="B25" s="23"/>
      <c r="C25" s="20" t="str">
        <f>IF(Table4[[#This Row],[Plan Code]]&lt;&gt;"",(VLOOKUP(Table4[[#This Row],[Plan Code]],Table2[#All],2,TRUE)),"")</f>
        <v/>
      </c>
      <c r="D25" s="20"/>
      <c r="E25" s="23"/>
      <c r="F25" s="41"/>
      <c r="G25" s="24"/>
      <c r="H25" s="24"/>
      <c r="I25" s="24"/>
      <c r="J25" s="24"/>
      <c r="K25" s="24"/>
      <c r="L25" s="24"/>
      <c r="M25" s="26"/>
      <c r="N25" s="25"/>
    </row>
    <row r="26" spans="1:14" x14ac:dyDescent="0.35">
      <c r="A26" s="20" t="str">
        <f>IF(Table4[[#This Row],[Plan Code]]&lt;&gt;"",(VLOOKUP(Table4[[#This Row],[Plan Code]],Table2[#All],3,TRUE)),"")</f>
        <v/>
      </c>
      <c r="B26" s="23"/>
      <c r="C26" s="20" t="str">
        <f>IF(Table4[[#This Row],[Plan Code]]&lt;&gt;"",(VLOOKUP(Table4[[#This Row],[Plan Code]],Table2[#All],2,TRUE)),"")</f>
        <v/>
      </c>
      <c r="D26" s="20"/>
      <c r="E26" s="23"/>
      <c r="F26" s="41"/>
      <c r="G26" s="24"/>
      <c r="H26" s="24"/>
      <c r="I26" s="24"/>
      <c r="J26" s="24"/>
      <c r="K26" s="24"/>
      <c r="L26" s="24"/>
      <c r="M26" s="26"/>
      <c r="N26" s="25"/>
    </row>
    <row r="27" spans="1:14" x14ac:dyDescent="0.35">
      <c r="A27" s="20" t="str">
        <f>IF(Table4[[#This Row],[Plan Code]]&lt;&gt;"",(VLOOKUP(Table4[[#This Row],[Plan Code]],Table2[#All],3,TRUE)),"")</f>
        <v/>
      </c>
      <c r="B27" s="23"/>
      <c r="C27" s="20" t="str">
        <f>IF(Table4[[#This Row],[Plan Code]]&lt;&gt;"",(VLOOKUP(Table4[[#This Row],[Plan Code]],Table2[#All],2,TRUE)),"")</f>
        <v/>
      </c>
      <c r="D27" s="20"/>
      <c r="E27" s="23"/>
      <c r="F27" s="41"/>
      <c r="G27" s="24"/>
      <c r="H27" s="24"/>
      <c r="I27" s="24"/>
      <c r="J27" s="24"/>
      <c r="K27" s="24"/>
      <c r="L27" s="24"/>
      <c r="M27" s="26"/>
      <c r="N27" s="25"/>
    </row>
    <row r="28" spans="1:14" x14ac:dyDescent="0.35">
      <c r="A28" s="20" t="str">
        <f>IF(Table4[[#This Row],[Plan Code]]&lt;&gt;"",(VLOOKUP(Table4[[#This Row],[Plan Code]],Table2[#All],3,TRUE)),"")</f>
        <v/>
      </c>
      <c r="B28" s="23"/>
      <c r="C28" s="20" t="str">
        <f>IF(Table4[[#This Row],[Plan Code]]&lt;&gt;"",(VLOOKUP(Table4[[#This Row],[Plan Code]],Table2[#All],2,TRUE)),"")</f>
        <v/>
      </c>
      <c r="D28" s="20"/>
      <c r="E28" s="23"/>
      <c r="F28" s="41"/>
      <c r="G28" s="24"/>
      <c r="H28" s="24"/>
      <c r="I28" s="24"/>
      <c r="J28" s="24"/>
      <c r="K28" s="24"/>
      <c r="L28" s="24"/>
      <c r="M28" s="26"/>
      <c r="N28" s="25"/>
    </row>
    <row r="29" spans="1:14" x14ac:dyDescent="0.35">
      <c r="A29" s="20" t="str">
        <f>IF(Table4[[#This Row],[Plan Code]]&lt;&gt;"",(VLOOKUP(Table4[[#This Row],[Plan Code]],Table2[#All],3,TRUE)),"")</f>
        <v/>
      </c>
      <c r="B29" s="23"/>
      <c r="C29" s="20" t="str">
        <f>IF(Table4[[#This Row],[Plan Code]]&lt;&gt;"",(VLOOKUP(Table4[[#This Row],[Plan Code]],Table2[#All],2,TRUE)),"")</f>
        <v/>
      </c>
      <c r="D29" s="20"/>
      <c r="E29" s="23"/>
      <c r="F29" s="41"/>
      <c r="G29" s="24"/>
      <c r="H29" s="24"/>
      <c r="I29" s="24"/>
      <c r="J29" s="24"/>
      <c r="K29" s="24"/>
      <c r="L29" s="24"/>
      <c r="M29" s="26"/>
      <c r="N29" s="25"/>
    </row>
    <row r="30" spans="1:14" x14ac:dyDescent="0.35">
      <c r="A30" s="20" t="str">
        <f>IF(Table4[[#This Row],[Plan Code]]&lt;&gt;"",(VLOOKUP(Table4[[#This Row],[Plan Code]],Table2[#All],3,TRUE)),"")</f>
        <v/>
      </c>
      <c r="B30" s="23"/>
      <c r="C30" s="20" t="str">
        <f>IF(Table4[[#This Row],[Plan Code]]&lt;&gt;"",(VLOOKUP(Table4[[#This Row],[Plan Code]],Table2[#All],2,TRUE)),"")</f>
        <v/>
      </c>
      <c r="D30" s="20"/>
      <c r="E30" s="23"/>
      <c r="F30" s="41"/>
      <c r="G30" s="24"/>
      <c r="H30" s="24"/>
      <c r="I30" s="24"/>
      <c r="J30" s="24"/>
      <c r="K30" s="24"/>
      <c r="L30" s="24"/>
      <c r="M30" s="26"/>
      <c r="N30" s="25"/>
    </row>
    <row r="31" spans="1:14" x14ac:dyDescent="0.35">
      <c r="A31" s="20" t="str">
        <f>IF(Table4[[#This Row],[Plan Code]]&lt;&gt;"",(VLOOKUP(Table4[[#This Row],[Plan Code]],Table2[#All],3,TRUE)),"")</f>
        <v/>
      </c>
      <c r="B31" s="23"/>
      <c r="C31" s="20" t="str">
        <f>IF(Table4[[#This Row],[Plan Code]]&lt;&gt;"",(VLOOKUP(Table4[[#This Row],[Plan Code]],Table2[#All],2,TRUE)),"")</f>
        <v/>
      </c>
      <c r="D31" s="20"/>
      <c r="E31" s="23"/>
      <c r="F31" s="41"/>
      <c r="G31" s="24"/>
      <c r="H31" s="24"/>
      <c r="I31" s="24"/>
      <c r="J31" s="24"/>
      <c r="K31" s="24"/>
      <c r="L31" s="24"/>
      <c r="M31" s="26"/>
      <c r="N31" s="25"/>
    </row>
    <row r="32" spans="1:14" x14ac:dyDescent="0.35">
      <c r="A32" s="20" t="str">
        <f>IF(Table4[[#This Row],[Plan Code]]&lt;&gt;"",(VLOOKUP(Table4[[#This Row],[Plan Code]],Table2[#All],3,TRUE)),"")</f>
        <v/>
      </c>
      <c r="B32" s="23"/>
      <c r="C32" s="20" t="str">
        <f>IF(Table4[[#This Row],[Plan Code]]&lt;&gt;"",(VLOOKUP(Table4[[#This Row],[Plan Code]],Table2[#All],2,TRUE)),"")</f>
        <v/>
      </c>
      <c r="D32" s="20"/>
      <c r="E32" s="23"/>
      <c r="F32" s="41"/>
      <c r="G32" s="24"/>
      <c r="H32" s="24"/>
      <c r="I32" s="24"/>
      <c r="J32" s="24"/>
      <c r="K32" s="24"/>
      <c r="L32" s="24"/>
      <c r="M32" s="26"/>
      <c r="N32" s="25"/>
    </row>
    <row r="33" spans="1:14" x14ac:dyDescent="0.35">
      <c r="A33" s="20" t="str">
        <f>IF(Table4[[#This Row],[Plan Code]]&lt;&gt;"",(VLOOKUP(Table4[[#This Row],[Plan Code]],Table2[#All],3,TRUE)),"")</f>
        <v/>
      </c>
      <c r="B33" s="23"/>
      <c r="C33" s="20" t="str">
        <f>IF(Table4[[#This Row],[Plan Code]]&lt;&gt;"",(VLOOKUP(Table4[[#This Row],[Plan Code]],Table2[#All],2,TRUE)),"")</f>
        <v/>
      </c>
      <c r="D33" s="20"/>
      <c r="E33" s="23"/>
      <c r="F33" s="41"/>
      <c r="G33" s="24"/>
      <c r="H33" s="24"/>
      <c r="I33" s="24"/>
      <c r="J33" s="24"/>
      <c r="K33" s="24"/>
      <c r="L33" s="24"/>
      <c r="M33" s="26"/>
      <c r="N33" s="25"/>
    </row>
    <row r="34" spans="1:14" x14ac:dyDescent="0.35">
      <c r="A34" s="20" t="str">
        <f>IF(Table4[[#This Row],[Plan Code]]&lt;&gt;"",(VLOOKUP(Table4[[#This Row],[Plan Code]],Table2[#All],3,TRUE)),"")</f>
        <v/>
      </c>
      <c r="B34" s="23"/>
      <c r="C34" s="20" t="str">
        <f>IF(Table4[[#This Row],[Plan Code]]&lt;&gt;"",(VLOOKUP(Table4[[#This Row],[Plan Code]],Table2[#All],2,TRUE)),"")</f>
        <v/>
      </c>
      <c r="D34" s="20"/>
      <c r="E34" s="23"/>
      <c r="F34" s="41"/>
      <c r="G34" s="24"/>
      <c r="H34" s="24"/>
      <c r="I34" s="24"/>
      <c r="J34" s="24"/>
      <c r="K34" s="24"/>
      <c r="L34" s="24"/>
      <c r="M34" s="26"/>
      <c r="N34" s="25"/>
    </row>
    <row r="35" spans="1:14" x14ac:dyDescent="0.35">
      <c r="A35" s="20" t="str">
        <f>IF(Table4[[#This Row],[Plan Code]]&lt;&gt;"",(VLOOKUP(Table4[[#This Row],[Plan Code]],Table2[#All],3,TRUE)),"")</f>
        <v/>
      </c>
      <c r="B35" s="23"/>
      <c r="C35" s="20" t="str">
        <f>IF(Table4[[#This Row],[Plan Code]]&lt;&gt;"",(VLOOKUP(Table4[[#This Row],[Plan Code]],Table2[#All],2,TRUE)),"")</f>
        <v/>
      </c>
      <c r="D35" s="20"/>
      <c r="E35" s="23"/>
      <c r="F35" s="41"/>
      <c r="G35" s="24"/>
      <c r="H35" s="24"/>
      <c r="I35" s="24"/>
      <c r="J35" s="24"/>
      <c r="K35" s="24"/>
      <c r="L35" s="24"/>
      <c r="M35" s="26"/>
      <c r="N35" s="25"/>
    </row>
    <row r="36" spans="1:14" x14ac:dyDescent="0.35">
      <c r="A36" s="20" t="str">
        <f>IF(Table4[[#This Row],[Plan Code]]&lt;&gt;"",(VLOOKUP(Table4[[#This Row],[Plan Code]],Table2[#All],3,TRUE)),"")</f>
        <v/>
      </c>
      <c r="B36" s="23"/>
      <c r="C36" s="20" t="str">
        <f>IF(Table4[[#This Row],[Plan Code]]&lt;&gt;"",(VLOOKUP(Table4[[#This Row],[Plan Code]],Table2[#All],2,TRUE)),"")</f>
        <v/>
      </c>
      <c r="D36" s="20"/>
      <c r="E36" s="23"/>
      <c r="F36" s="41"/>
      <c r="G36" s="24"/>
      <c r="H36" s="24"/>
      <c r="I36" s="24"/>
      <c r="J36" s="24"/>
      <c r="K36" s="24"/>
      <c r="L36" s="24"/>
      <c r="M36" s="26"/>
      <c r="N36" s="25"/>
    </row>
    <row r="37" spans="1:14" x14ac:dyDescent="0.35">
      <c r="A37" s="20" t="str">
        <f>IF(Table4[[#This Row],[Plan Code]]&lt;&gt;"",(VLOOKUP(Table4[[#This Row],[Plan Code]],Table2[#All],3,TRUE)),"")</f>
        <v/>
      </c>
      <c r="B37" s="23"/>
      <c r="C37" s="20" t="str">
        <f>IF(Table4[[#This Row],[Plan Code]]&lt;&gt;"",(VLOOKUP(Table4[[#This Row],[Plan Code]],Table2[#All],2,TRUE)),"")</f>
        <v/>
      </c>
      <c r="D37" s="20"/>
      <c r="E37" s="23"/>
      <c r="F37" s="41"/>
      <c r="G37" s="24"/>
      <c r="H37" s="24"/>
      <c r="I37" s="24"/>
      <c r="J37" s="24"/>
      <c r="K37" s="24"/>
      <c r="L37" s="24"/>
      <c r="M37" s="26"/>
      <c r="N37" s="25"/>
    </row>
    <row r="38" spans="1:14" x14ac:dyDescent="0.35">
      <c r="A38" s="20" t="str">
        <f>IF(Table4[[#This Row],[Plan Code]]&lt;&gt;"",(VLOOKUP(Table4[[#This Row],[Plan Code]],Table2[#All],3,TRUE)),"")</f>
        <v/>
      </c>
      <c r="B38" s="23"/>
      <c r="C38" s="20" t="str">
        <f>IF(Table4[[#This Row],[Plan Code]]&lt;&gt;"",(VLOOKUP(Table4[[#This Row],[Plan Code]],Table2[#All],2,TRUE)),"")</f>
        <v/>
      </c>
      <c r="D38" s="20"/>
      <c r="E38" s="23"/>
      <c r="F38" s="41"/>
      <c r="G38" s="24"/>
      <c r="H38" s="24"/>
      <c r="I38" s="24"/>
      <c r="J38" s="24"/>
      <c r="K38" s="24"/>
      <c r="L38" s="24"/>
      <c r="M38" s="26"/>
      <c r="N38" s="25"/>
    </row>
    <row r="39" spans="1:14" x14ac:dyDescent="0.35">
      <c r="A39" s="20" t="str">
        <f>IF(Table4[[#This Row],[Plan Code]]&lt;&gt;"",(VLOOKUP(Table4[[#This Row],[Plan Code]],Table2[#All],3,TRUE)),"")</f>
        <v/>
      </c>
      <c r="B39" s="23"/>
      <c r="C39" s="20" t="str">
        <f>IF(Table4[[#This Row],[Plan Code]]&lt;&gt;"",(VLOOKUP(Table4[[#This Row],[Plan Code]],Table2[#All],2,TRUE)),"")</f>
        <v/>
      </c>
      <c r="D39" s="20"/>
      <c r="E39" s="23"/>
      <c r="F39" s="41"/>
      <c r="G39" s="24"/>
      <c r="H39" s="24"/>
      <c r="I39" s="24"/>
      <c r="J39" s="24"/>
      <c r="K39" s="24"/>
      <c r="L39" s="24"/>
      <c r="M39" s="26"/>
      <c r="N39" s="25"/>
    </row>
    <row r="40" spans="1:14" x14ac:dyDescent="0.35">
      <c r="A40" s="20" t="str">
        <f>IF(Table4[[#This Row],[Plan Code]]&lt;&gt;"",(VLOOKUP(Table4[[#This Row],[Plan Code]],Table2[#All],3,TRUE)),"")</f>
        <v/>
      </c>
      <c r="B40" s="23"/>
      <c r="C40" s="20" t="str">
        <f>IF(Table4[[#This Row],[Plan Code]]&lt;&gt;"",(VLOOKUP(Table4[[#This Row],[Plan Code]],Table2[#All],2,TRUE)),"")</f>
        <v/>
      </c>
      <c r="D40" s="20"/>
      <c r="E40" s="23"/>
      <c r="F40" s="41"/>
      <c r="G40" s="24"/>
      <c r="H40" s="24"/>
      <c r="I40" s="24"/>
      <c r="J40" s="24"/>
      <c r="K40" s="24"/>
      <c r="L40" s="24"/>
      <c r="M40" s="26"/>
      <c r="N40" s="25"/>
    </row>
    <row r="41" spans="1:14" x14ac:dyDescent="0.35">
      <c r="A41" s="20" t="str">
        <f>IF(Table4[[#This Row],[Plan Code]]&lt;&gt;"",(VLOOKUP(Table4[[#This Row],[Plan Code]],Table2[#All],3,TRUE)),"")</f>
        <v/>
      </c>
      <c r="B41" s="23"/>
      <c r="C41" s="20" t="str">
        <f>IF(Table4[[#This Row],[Plan Code]]&lt;&gt;"",(VLOOKUP(Table4[[#This Row],[Plan Code]],Table2[#All],2,TRUE)),"")</f>
        <v/>
      </c>
      <c r="D41" s="20"/>
      <c r="E41" s="23"/>
      <c r="F41" s="41"/>
      <c r="G41" s="24"/>
      <c r="H41" s="24"/>
      <c r="I41" s="24"/>
      <c r="J41" s="24"/>
      <c r="K41" s="24"/>
      <c r="L41" s="24"/>
      <c r="M41" s="26"/>
      <c r="N41" s="25"/>
    </row>
    <row r="42" spans="1:14" x14ac:dyDescent="0.35">
      <c r="A42" s="20" t="str">
        <f>IF(Table4[[#This Row],[Plan Code]]&lt;&gt;"",(VLOOKUP(Table4[[#This Row],[Plan Code]],Table2[#All],3,TRUE)),"")</f>
        <v/>
      </c>
      <c r="B42" s="23"/>
      <c r="C42" s="20" t="str">
        <f>IF(Table4[[#This Row],[Plan Code]]&lt;&gt;"",(VLOOKUP(Table4[[#This Row],[Plan Code]],Table2[#All],2,TRUE)),"")</f>
        <v/>
      </c>
      <c r="D42" s="20"/>
      <c r="E42" s="23"/>
      <c r="F42" s="41"/>
      <c r="G42" s="24"/>
      <c r="H42" s="24"/>
      <c r="I42" s="24"/>
      <c r="J42" s="24"/>
      <c r="K42" s="24"/>
      <c r="L42" s="24"/>
      <c r="M42" s="26"/>
      <c r="N42" s="25"/>
    </row>
    <row r="43" spans="1:14" x14ac:dyDescent="0.35">
      <c r="A43" s="20" t="str">
        <f>IF(Table4[[#This Row],[Plan Code]]&lt;&gt;"",(VLOOKUP(Table4[[#This Row],[Plan Code]],Table2[#All],3,TRUE)),"")</f>
        <v/>
      </c>
      <c r="B43" s="23"/>
      <c r="C43" s="20" t="str">
        <f>IF(Table4[[#This Row],[Plan Code]]&lt;&gt;"",(VLOOKUP(Table4[[#This Row],[Plan Code]],Table2[#All],2,TRUE)),"")</f>
        <v/>
      </c>
      <c r="D43" s="20"/>
      <c r="E43" s="23"/>
      <c r="F43" s="41"/>
      <c r="G43" s="24"/>
      <c r="H43" s="24"/>
      <c r="I43" s="24"/>
      <c r="J43" s="24"/>
      <c r="K43" s="24"/>
      <c r="L43" s="24"/>
      <c r="M43" s="26"/>
      <c r="N43" s="25"/>
    </row>
  </sheetData>
  <sheetProtection selectLockedCells="1"/>
  <protectedRanges>
    <protectedRange sqref="F3:F43 K3" name="Range1"/>
  </protectedRanges>
  <mergeCells count="1">
    <mergeCell ref="B1:C1"/>
  </mergeCells>
  <phoneticPr fontId="7" type="noConversion"/>
  <dataValidations count="5">
    <dataValidation operator="greaterThan" allowBlank="1" showInputMessage="1" showErrorMessage="1" sqref="I1015:L1048576" xr:uid="{58D1093B-6872-423E-B533-2D9A15070CFC}"/>
    <dataValidation type="date" operator="greaterThan" allowBlank="1" showInputMessage="1" showErrorMessage="1" sqref="I44:L1014" xr:uid="{0D4699FB-2B27-48A6-A6F3-DE75EB506F0C}">
      <formula1>45292</formula1>
    </dataValidation>
    <dataValidation type="list" allowBlank="1" showInputMessage="1" showErrorMessage="1" sqref="F3:F43 K3" xr:uid="{F2CE56BB-8D90-4775-AC54-4FA39EF59C68}">
      <formula1>"Yes, No"</formula1>
    </dataValidation>
    <dataValidation type="list" operator="greaterThan" allowBlank="1" showInputMessage="1" showErrorMessage="1" sqref="G3:G43" xr:uid="{59D39955-FA3B-450F-BCFF-D5153BB31E6F}">
      <formula1>"SMHS, DMC-ODS, DMC, SMHS/DMC-ODS, SMHS/DMC"</formula1>
    </dataValidation>
    <dataValidation type="list" allowBlank="1" showInputMessage="1" showErrorMessage="1" sqref="E3:E43" xr:uid="{B898946A-E6AD-46F8-9C7F-7F5A1BAF39E4}">
      <formula1>"2025, 2026, 2027, 2028, 2029, 2030"</formula1>
    </dataValidation>
  </dataValidations>
  <pageMargins left="0.7" right="0.7" top="0.75" bottom="0.75" header="0.3" footer="0.3"/>
  <pageSetup orientation="portrait" horizontalDpi="1200" verticalDpi="1200" r:id="rId1"/>
  <ignoredErrors>
    <ignoredError sqref="E2" listDataValidation="1"/>
  </ignoredErrors>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C1B14F24-B3D6-43A2-994A-09DDEE651BA8}">
          <x14:formula1>
            <xm:f>'Hide - Drop Down Data'!#REF!</xm:f>
          </x14:formula1>
          <xm:sqref>B1477:B1048576 B1</xm:sqref>
        </x14:dataValidation>
        <x14:dataValidation type="list" allowBlank="1" showInputMessage="1" showErrorMessage="1" xr:uid="{395C73CF-AB46-4B81-ABC2-DA6E8E888196}">
          <x14:formula1>
            <xm:f>'Hide - Drop Down Data'!$C$2:$C$12</xm:f>
          </x14:formula1>
          <xm:sqref>G44:G1048576</xm:sqref>
        </x14:dataValidation>
        <x14:dataValidation type="list" allowBlank="1" showInputMessage="1" showErrorMessage="1" xr:uid="{127348EA-7D32-4A36-B450-ED47383B9B2C}">
          <x14:formula1>
            <xm:f>'Hide - Drop Down Data'!$B$2:$B$5</xm:f>
          </x14:formula1>
          <xm:sqref>E1:E2 F44:F1048576</xm:sqref>
        </x14:dataValidation>
        <x14:dataValidation type="list" allowBlank="1" showInputMessage="1" showErrorMessage="1" xr:uid="{835205B9-58D0-4C58-9BF8-5DF28C5E89BC}">
          <x14:formula1>
            <xm:f>'Hide - Drop Down Data'!$J$2:$J$114</xm:f>
          </x14:formula1>
          <xm:sqref>B3:B1476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C58CA-B603-428B-A5C9-8F72B886A7E0}">
  <sheetPr codeName="Sheet4"/>
  <dimension ref="A1:I9"/>
  <sheetViews>
    <sheetView workbookViewId="0">
      <selection activeCell="A9" sqref="A9"/>
    </sheetView>
  </sheetViews>
  <sheetFormatPr defaultRowHeight="14.5" x14ac:dyDescent="0.35"/>
  <cols>
    <col min="1" max="1" width="51.453125" customWidth="1"/>
    <col min="2" max="2" width="50.81640625" customWidth="1"/>
    <col min="3" max="3" width="20.54296875" customWidth="1"/>
    <col min="4" max="4" width="38" customWidth="1"/>
  </cols>
  <sheetData>
    <row r="1" spans="1:9" ht="30.5" thickBot="1" x14ac:dyDescent="0.4">
      <c r="A1" s="93" t="s">
        <v>148</v>
      </c>
      <c r="B1" s="93"/>
      <c r="C1" s="93"/>
      <c r="D1" s="93"/>
    </row>
    <row r="2" spans="1:9" x14ac:dyDescent="0.35">
      <c r="A2" s="94" t="s">
        <v>149</v>
      </c>
      <c r="B2" s="95"/>
      <c r="C2" s="95"/>
      <c r="D2" s="96"/>
    </row>
    <row r="3" spans="1:9" ht="35.5" customHeight="1" x14ac:dyDescent="0.35">
      <c r="A3" s="97"/>
      <c r="B3" s="95"/>
      <c r="C3" s="95"/>
      <c r="D3" s="96"/>
    </row>
    <row r="4" spans="1:9" ht="15" thickBot="1" x14ac:dyDescent="0.4">
      <c r="A4" s="97"/>
      <c r="B4" s="95"/>
      <c r="C4" s="95"/>
      <c r="D4" s="96"/>
    </row>
    <row r="5" spans="1:9" ht="298.89999999999998" customHeight="1" thickBot="1" x14ac:dyDescent="0.4">
      <c r="A5" s="98" t="s">
        <v>261</v>
      </c>
      <c r="B5" s="99"/>
      <c r="C5" s="99"/>
      <c r="D5" s="99"/>
    </row>
    <row r="6" spans="1:9" ht="15.5" thickTop="1" thickBot="1" x14ac:dyDescent="0.4">
      <c r="A6" s="100"/>
      <c r="B6" s="100"/>
      <c r="C6" s="100"/>
      <c r="D6" s="100"/>
      <c r="F6" s="85" t="s">
        <v>150</v>
      </c>
      <c r="G6" s="86"/>
      <c r="H6" s="86"/>
      <c r="I6" s="87"/>
    </row>
    <row r="7" spans="1:9" ht="48" customHeight="1" thickBot="1" x14ac:dyDescent="0.4">
      <c r="A7" s="91" t="s">
        <v>151</v>
      </c>
      <c r="B7" s="91"/>
      <c r="C7" s="91"/>
      <c r="D7" s="92"/>
      <c r="F7" s="88" t="s">
        <v>152</v>
      </c>
      <c r="G7" s="89"/>
      <c r="H7" s="89"/>
      <c r="I7" s="90"/>
    </row>
    <row r="8" spans="1:9" ht="40.5" customHeight="1" x14ac:dyDescent="0.35">
      <c r="A8" s="45" t="s">
        <v>153</v>
      </c>
      <c r="B8" s="46" t="s">
        <v>154</v>
      </c>
      <c r="C8" s="46" t="s">
        <v>155</v>
      </c>
      <c r="D8" s="46" t="s">
        <v>156</v>
      </c>
    </row>
    <row r="9" spans="1:9" ht="15.5" x14ac:dyDescent="0.35">
      <c r="A9" s="51" t="s">
        <v>271</v>
      </c>
      <c r="B9" s="52" t="s">
        <v>272</v>
      </c>
      <c r="C9" s="53">
        <v>49710</v>
      </c>
      <c r="D9" s="65" t="s">
        <v>273</v>
      </c>
    </row>
  </sheetData>
  <mergeCells count="7">
    <mergeCell ref="F6:I6"/>
    <mergeCell ref="F7:I7"/>
    <mergeCell ref="A7:D7"/>
    <mergeCell ref="A1:D1"/>
    <mergeCell ref="A2:D4"/>
    <mergeCell ref="A5:D5"/>
    <mergeCell ref="A6:D6"/>
  </mergeCells>
  <dataValidations count="1">
    <dataValidation allowBlank="1" showInputMessage="1" showErrorMessage="1" sqref="A2" xr:uid="{616A9387-B597-4E4E-B639-2F4BFD42A74A}"/>
  </dataValidations>
  <hyperlinks>
    <hyperlink ref="D9" r:id="rId1" xr:uid="{454AC48B-B140-4FFB-B524-1059C222348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BCA2-75CB-42E0-9E67-12C68A368D8F}">
  <sheetPr codeName="Sheet5"/>
  <dimension ref="A1:L115"/>
  <sheetViews>
    <sheetView workbookViewId="0">
      <selection activeCell="B1" sqref="B1"/>
    </sheetView>
  </sheetViews>
  <sheetFormatPr defaultRowHeight="14.5" x14ac:dyDescent="0.35"/>
  <cols>
    <col min="1" max="1" width="12" style="11" bestFit="1" customWidth="1"/>
    <col min="2" max="2" width="13.81640625" style="11" customWidth="1"/>
    <col min="3" max="3" width="22.81640625" style="3" bestFit="1" customWidth="1"/>
    <col min="4" max="4" width="41.453125" style="3" customWidth="1"/>
    <col min="5" max="5" width="22.81640625" style="3" customWidth="1"/>
    <col min="7" max="7" width="34.453125" style="8" customWidth="1"/>
    <col min="8" max="8" width="18.1796875" bestFit="1" customWidth="1"/>
    <col min="10" max="10" width="11.54296875" style="7" bestFit="1" customWidth="1"/>
    <col min="11" max="11" width="34.453125" style="7" bestFit="1" customWidth="1"/>
    <col min="12" max="12" width="14.81640625" style="7" bestFit="1" customWidth="1"/>
  </cols>
  <sheetData>
    <row r="1" spans="1:12" ht="29" x14ac:dyDescent="0.35">
      <c r="A1" s="12" t="s">
        <v>157</v>
      </c>
      <c r="B1" s="13" t="s">
        <v>158</v>
      </c>
      <c r="C1" s="14" t="s">
        <v>159</v>
      </c>
      <c r="D1" s="15" t="s">
        <v>160</v>
      </c>
      <c r="E1" s="14" t="s">
        <v>161</v>
      </c>
      <c r="G1" s="14" t="s">
        <v>135</v>
      </c>
      <c r="H1" s="15" t="s">
        <v>162</v>
      </c>
      <c r="J1" s="16" t="s">
        <v>163</v>
      </c>
      <c r="K1" s="18" t="s">
        <v>164</v>
      </c>
      <c r="L1" s="16" t="s">
        <v>165</v>
      </c>
    </row>
    <row r="2" spans="1:12" x14ac:dyDescent="0.35">
      <c r="A2" s="11" t="s">
        <v>166</v>
      </c>
      <c r="B2" s="11">
        <v>2023</v>
      </c>
      <c r="C2" s="3" t="s">
        <v>167</v>
      </c>
      <c r="D2" s="3" t="s">
        <v>168</v>
      </c>
      <c r="E2" s="3" t="s">
        <v>169</v>
      </c>
      <c r="G2" s="8" t="s">
        <v>170</v>
      </c>
      <c r="H2" s="8" t="s">
        <v>171</v>
      </c>
      <c r="J2" s="7">
        <v>29</v>
      </c>
      <c r="K2" s="6" t="s">
        <v>105</v>
      </c>
      <c r="L2" s="6" t="s">
        <v>102</v>
      </c>
    </row>
    <row r="3" spans="1:12" x14ac:dyDescent="0.35">
      <c r="A3" s="11" t="s">
        <v>172</v>
      </c>
      <c r="B3" s="11">
        <v>2024</v>
      </c>
      <c r="C3" s="3" t="s">
        <v>173</v>
      </c>
      <c r="D3" s="3" t="s">
        <v>174</v>
      </c>
      <c r="E3" s="3" t="s">
        <v>175</v>
      </c>
      <c r="G3" s="9" t="s">
        <v>176</v>
      </c>
      <c r="H3" s="9" t="s">
        <v>177</v>
      </c>
      <c r="J3" s="7">
        <v>101</v>
      </c>
      <c r="K3" s="6" t="s">
        <v>60</v>
      </c>
      <c r="L3" s="6" t="s">
        <v>59</v>
      </c>
    </row>
    <row r="4" spans="1:12" ht="43.5" x14ac:dyDescent="0.35">
      <c r="A4" s="11" t="s">
        <v>178</v>
      </c>
      <c r="B4" s="11">
        <v>2025</v>
      </c>
      <c r="C4" s="3" t="s">
        <v>179</v>
      </c>
      <c r="D4" s="3" t="s">
        <v>180</v>
      </c>
      <c r="G4" s="9" t="s">
        <v>181</v>
      </c>
      <c r="H4" s="9" t="s">
        <v>182</v>
      </c>
      <c r="J4" s="7">
        <v>103</v>
      </c>
      <c r="K4" s="6" t="s">
        <v>60</v>
      </c>
      <c r="L4" s="6" t="s">
        <v>70</v>
      </c>
    </row>
    <row r="5" spans="1:12" ht="58" x14ac:dyDescent="0.35">
      <c r="A5" s="11" t="s">
        <v>183</v>
      </c>
      <c r="B5" s="11">
        <v>2026</v>
      </c>
      <c r="C5" s="3" t="s">
        <v>184</v>
      </c>
      <c r="D5" s="3" t="s">
        <v>185</v>
      </c>
      <c r="G5" s="9" t="s">
        <v>186</v>
      </c>
      <c r="H5" s="9" t="s">
        <v>187</v>
      </c>
      <c r="J5" s="7">
        <v>107</v>
      </c>
      <c r="K5" s="6" t="s">
        <v>60</v>
      </c>
      <c r="L5" s="6" t="s">
        <v>101</v>
      </c>
    </row>
    <row r="6" spans="1:12" ht="58" x14ac:dyDescent="0.35">
      <c r="C6" s="3" t="s">
        <v>188</v>
      </c>
      <c r="D6" s="3" t="s">
        <v>189</v>
      </c>
      <c r="G6" s="9" t="s">
        <v>190</v>
      </c>
      <c r="H6" s="9" t="s">
        <v>191</v>
      </c>
      <c r="J6" s="7">
        <v>109</v>
      </c>
      <c r="K6" s="6" t="s">
        <v>60</v>
      </c>
      <c r="L6" s="6" t="s">
        <v>55</v>
      </c>
    </row>
    <row r="7" spans="1:12" ht="29" x14ac:dyDescent="0.35">
      <c r="C7" s="3" t="s">
        <v>192</v>
      </c>
      <c r="D7" s="3" t="s">
        <v>193</v>
      </c>
      <c r="G7" s="9" t="s">
        <v>194</v>
      </c>
      <c r="H7" s="9" t="s">
        <v>195</v>
      </c>
      <c r="J7" s="7">
        <v>116</v>
      </c>
      <c r="K7" s="6" t="s">
        <v>60</v>
      </c>
      <c r="L7" s="6" t="s">
        <v>88</v>
      </c>
    </row>
    <row r="8" spans="1:12" ht="43.5" x14ac:dyDescent="0.35">
      <c r="C8" s="3" t="s">
        <v>196</v>
      </c>
      <c r="D8" s="3" t="s">
        <v>197</v>
      </c>
      <c r="G8" s="9" t="s">
        <v>198</v>
      </c>
      <c r="H8" s="9" t="s">
        <v>199</v>
      </c>
      <c r="J8" s="7">
        <v>125</v>
      </c>
      <c r="K8" s="6" t="s">
        <v>51</v>
      </c>
      <c r="L8" s="6" t="s">
        <v>59</v>
      </c>
    </row>
    <row r="9" spans="1:12" x14ac:dyDescent="0.35">
      <c r="C9" s="3" t="s">
        <v>200</v>
      </c>
      <c r="D9" s="3" t="s">
        <v>201</v>
      </c>
      <c r="G9" s="9" t="s">
        <v>202</v>
      </c>
      <c r="H9" s="9" t="s">
        <v>203</v>
      </c>
      <c r="J9" s="7">
        <v>130</v>
      </c>
      <c r="K9" s="6" t="s">
        <v>204</v>
      </c>
      <c r="L9" s="6" t="s">
        <v>89</v>
      </c>
    </row>
    <row r="10" spans="1:12" ht="29" x14ac:dyDescent="0.35">
      <c r="C10" s="3" t="s">
        <v>205</v>
      </c>
      <c r="D10" s="3" t="s">
        <v>206</v>
      </c>
      <c r="G10" s="9" t="s">
        <v>207</v>
      </c>
      <c r="H10" s="9" t="s">
        <v>208</v>
      </c>
      <c r="J10" s="7">
        <v>131</v>
      </c>
      <c r="K10" s="6" t="s">
        <v>204</v>
      </c>
      <c r="L10" s="6" t="s">
        <v>102</v>
      </c>
    </row>
    <row r="11" spans="1:12" x14ac:dyDescent="0.35">
      <c r="G11" s="9" t="s">
        <v>209</v>
      </c>
      <c r="H11" s="9" t="s">
        <v>210</v>
      </c>
      <c r="J11" s="6">
        <v>150</v>
      </c>
      <c r="K11" s="6" t="s">
        <v>58</v>
      </c>
      <c r="L11" s="6" t="s">
        <v>89</v>
      </c>
    </row>
    <row r="12" spans="1:12" ht="57" customHeight="1" x14ac:dyDescent="0.35">
      <c r="G12" s="9" t="s">
        <v>211</v>
      </c>
      <c r="H12" s="9" t="s">
        <v>212</v>
      </c>
      <c r="J12" s="6">
        <v>167</v>
      </c>
      <c r="K12" s="6" t="s">
        <v>213</v>
      </c>
      <c r="L12" s="6" t="s">
        <v>102</v>
      </c>
    </row>
    <row r="13" spans="1:12" ht="29" x14ac:dyDescent="0.35">
      <c r="G13" s="9" t="s">
        <v>214</v>
      </c>
      <c r="H13" s="9" t="s">
        <v>215</v>
      </c>
      <c r="J13" s="7">
        <v>190</v>
      </c>
      <c r="K13" s="6" t="s">
        <v>60</v>
      </c>
      <c r="L13" s="6" t="s">
        <v>89</v>
      </c>
    </row>
    <row r="14" spans="1:12" x14ac:dyDescent="0.35">
      <c r="G14" s="9" t="s">
        <v>216</v>
      </c>
      <c r="H14" s="9" t="s">
        <v>217</v>
      </c>
      <c r="J14" s="6">
        <v>191</v>
      </c>
      <c r="K14" s="6" t="s">
        <v>51</v>
      </c>
      <c r="L14" s="6" t="s">
        <v>89</v>
      </c>
    </row>
    <row r="15" spans="1:12" x14ac:dyDescent="0.35">
      <c r="G15" s="9" t="s">
        <v>218</v>
      </c>
      <c r="H15" s="9" t="s">
        <v>219</v>
      </c>
      <c r="J15" s="6">
        <v>192</v>
      </c>
      <c r="K15" s="6" t="s">
        <v>51</v>
      </c>
      <c r="L15" s="6" t="s">
        <v>102</v>
      </c>
    </row>
    <row r="16" spans="1:12" x14ac:dyDescent="0.35">
      <c r="G16" s="9" t="s">
        <v>220</v>
      </c>
      <c r="H16" s="9" t="s">
        <v>221</v>
      </c>
      <c r="J16" s="6">
        <v>303</v>
      </c>
      <c r="K16" s="6" t="s">
        <v>106</v>
      </c>
      <c r="L16" s="6" t="s">
        <v>104</v>
      </c>
    </row>
    <row r="17" spans="7:12" x14ac:dyDescent="0.35">
      <c r="G17" s="10" t="s">
        <v>222</v>
      </c>
      <c r="H17" s="10" t="s">
        <v>223</v>
      </c>
      <c r="J17" s="6">
        <v>304</v>
      </c>
      <c r="K17" s="6" t="s">
        <v>117</v>
      </c>
      <c r="L17" s="6" t="s">
        <v>114</v>
      </c>
    </row>
    <row r="18" spans="7:12" x14ac:dyDescent="0.35">
      <c r="G18" s="8" t="s">
        <v>224</v>
      </c>
      <c r="H18" s="8" t="s">
        <v>225</v>
      </c>
      <c r="J18" s="6">
        <v>305</v>
      </c>
      <c r="K18" s="6" t="s">
        <v>87</v>
      </c>
      <c r="L18" s="6" t="s">
        <v>84</v>
      </c>
    </row>
    <row r="19" spans="7:12" x14ac:dyDescent="0.35">
      <c r="J19" s="6">
        <v>306</v>
      </c>
      <c r="K19" s="6" t="s">
        <v>87</v>
      </c>
      <c r="L19" s="6" t="s">
        <v>98</v>
      </c>
    </row>
    <row r="20" spans="7:12" x14ac:dyDescent="0.35">
      <c r="J20" s="6">
        <v>307</v>
      </c>
      <c r="K20" s="6" t="s">
        <v>109</v>
      </c>
      <c r="L20" s="6" t="s">
        <v>107</v>
      </c>
    </row>
    <row r="21" spans="7:12" x14ac:dyDescent="0.35">
      <c r="J21" s="6">
        <v>308</v>
      </c>
      <c r="K21" s="6" t="s">
        <v>65</v>
      </c>
      <c r="L21" s="6" t="s">
        <v>110</v>
      </c>
    </row>
    <row r="22" spans="7:12" x14ac:dyDescent="0.35">
      <c r="J22" s="6">
        <v>309</v>
      </c>
      <c r="K22" s="6" t="s">
        <v>124</v>
      </c>
      <c r="L22" s="6" t="s">
        <v>122</v>
      </c>
    </row>
    <row r="23" spans="7:12" x14ac:dyDescent="0.35">
      <c r="J23" s="6">
        <v>311</v>
      </c>
      <c r="K23" s="6" t="s">
        <v>60</v>
      </c>
      <c r="L23" s="6" t="s">
        <v>81</v>
      </c>
    </row>
    <row r="24" spans="7:12" x14ac:dyDescent="0.35">
      <c r="J24" s="6">
        <v>312</v>
      </c>
      <c r="K24" s="6" t="s">
        <v>65</v>
      </c>
      <c r="L24" s="6" t="s">
        <v>62</v>
      </c>
    </row>
    <row r="25" spans="7:12" x14ac:dyDescent="0.35">
      <c r="J25" s="6">
        <v>315</v>
      </c>
      <c r="K25" s="6" t="s">
        <v>94</v>
      </c>
      <c r="L25" s="6" t="s">
        <v>92</v>
      </c>
    </row>
    <row r="26" spans="7:12" x14ac:dyDescent="0.35">
      <c r="J26" s="6">
        <v>316</v>
      </c>
      <c r="K26" s="6" t="s">
        <v>94</v>
      </c>
      <c r="L26" s="6" t="s">
        <v>108</v>
      </c>
    </row>
    <row r="27" spans="7:12" x14ac:dyDescent="0.35">
      <c r="J27" s="6">
        <v>317</v>
      </c>
      <c r="K27" s="6" t="s">
        <v>94</v>
      </c>
      <c r="L27" s="6" t="s">
        <v>120</v>
      </c>
    </row>
    <row r="28" spans="7:12" x14ac:dyDescent="0.35">
      <c r="J28" s="6">
        <v>343</v>
      </c>
      <c r="K28" s="6" t="s">
        <v>60</v>
      </c>
      <c r="L28" s="6" t="s">
        <v>107</v>
      </c>
    </row>
    <row r="29" spans="7:12" x14ac:dyDescent="0.35">
      <c r="J29" s="6">
        <v>345</v>
      </c>
      <c r="K29" s="6" t="s">
        <v>60</v>
      </c>
      <c r="L29" s="6" t="s">
        <v>122</v>
      </c>
    </row>
    <row r="30" spans="7:12" x14ac:dyDescent="0.35">
      <c r="J30" s="6">
        <v>352</v>
      </c>
      <c r="K30" s="6" t="s">
        <v>226</v>
      </c>
      <c r="L30" s="6" t="s">
        <v>114</v>
      </c>
    </row>
    <row r="31" spans="7:12" x14ac:dyDescent="0.35">
      <c r="J31" s="6">
        <v>353</v>
      </c>
      <c r="K31" s="6" t="s">
        <v>58</v>
      </c>
      <c r="L31" s="6" t="s">
        <v>81</v>
      </c>
    </row>
    <row r="32" spans="7:12" x14ac:dyDescent="0.35">
      <c r="J32" s="6">
        <v>354</v>
      </c>
      <c r="K32" s="6" t="s">
        <v>58</v>
      </c>
      <c r="L32" s="6" t="s">
        <v>110</v>
      </c>
    </row>
    <row r="33" spans="10:12" x14ac:dyDescent="0.35">
      <c r="J33" s="6">
        <v>355</v>
      </c>
      <c r="K33" s="6" t="s">
        <v>204</v>
      </c>
      <c r="L33" s="6" t="s">
        <v>84</v>
      </c>
    </row>
    <row r="34" spans="10:12" x14ac:dyDescent="0.35">
      <c r="J34" s="6">
        <v>356</v>
      </c>
      <c r="K34" s="6" t="s">
        <v>204</v>
      </c>
      <c r="L34" s="6" t="s">
        <v>98</v>
      </c>
    </row>
    <row r="35" spans="10:12" x14ac:dyDescent="0.35">
      <c r="J35" s="6">
        <v>361</v>
      </c>
      <c r="K35" s="6" t="s">
        <v>58</v>
      </c>
      <c r="L35" s="6" t="s">
        <v>62</v>
      </c>
    </row>
    <row r="36" spans="10:12" x14ac:dyDescent="0.35">
      <c r="J36" s="6">
        <v>362</v>
      </c>
      <c r="K36" s="6" t="s">
        <v>60</v>
      </c>
      <c r="L36" s="6" t="s">
        <v>92</v>
      </c>
    </row>
    <row r="37" spans="10:12" x14ac:dyDescent="0.35">
      <c r="J37" s="6">
        <v>363</v>
      </c>
      <c r="K37" s="6" t="s">
        <v>60</v>
      </c>
      <c r="L37" s="6" t="s">
        <v>108</v>
      </c>
    </row>
    <row r="38" spans="10:12" x14ac:dyDescent="0.35">
      <c r="J38" s="6">
        <v>364</v>
      </c>
      <c r="K38" s="6" t="s">
        <v>60</v>
      </c>
      <c r="L38" s="6" t="s">
        <v>120</v>
      </c>
    </row>
    <row r="39" spans="10:12" x14ac:dyDescent="0.35">
      <c r="J39" s="6">
        <v>365</v>
      </c>
      <c r="K39" s="6" t="s">
        <v>51</v>
      </c>
      <c r="L39" s="6" t="s">
        <v>92</v>
      </c>
    </row>
    <row r="40" spans="10:12" x14ac:dyDescent="0.35">
      <c r="J40" s="6">
        <v>366</v>
      </c>
      <c r="K40" s="6" t="s">
        <v>51</v>
      </c>
      <c r="L40" s="6" t="s">
        <v>104</v>
      </c>
    </row>
    <row r="41" spans="10:12" x14ac:dyDescent="0.35">
      <c r="J41" s="6">
        <v>367</v>
      </c>
      <c r="K41" s="6" t="s">
        <v>51</v>
      </c>
      <c r="L41" s="6" t="s">
        <v>108</v>
      </c>
    </row>
    <row r="42" spans="10:12" x14ac:dyDescent="0.35">
      <c r="J42" s="6">
        <v>368</v>
      </c>
      <c r="K42" s="6" t="s">
        <v>51</v>
      </c>
      <c r="L42" s="6" t="s">
        <v>114</v>
      </c>
    </row>
    <row r="43" spans="10:12" x14ac:dyDescent="0.35">
      <c r="J43" s="6">
        <v>369</v>
      </c>
      <c r="K43" s="6" t="s">
        <v>51</v>
      </c>
      <c r="L43" s="6" t="s">
        <v>120</v>
      </c>
    </row>
    <row r="44" spans="10:12" x14ac:dyDescent="0.35">
      <c r="J44" s="6">
        <v>370</v>
      </c>
      <c r="K44" s="6" t="s">
        <v>51</v>
      </c>
      <c r="L44" s="6" t="s">
        <v>84</v>
      </c>
    </row>
    <row r="45" spans="10:12" x14ac:dyDescent="0.35">
      <c r="J45" s="6">
        <v>371</v>
      </c>
      <c r="K45" s="6" t="s">
        <v>51</v>
      </c>
      <c r="L45" s="6" t="s">
        <v>98</v>
      </c>
    </row>
    <row r="46" spans="10:12" x14ac:dyDescent="0.35">
      <c r="J46" s="6">
        <v>372</v>
      </c>
      <c r="K46" s="6" t="s">
        <v>51</v>
      </c>
      <c r="L46" s="6" t="s">
        <v>107</v>
      </c>
    </row>
    <row r="47" spans="10:12" x14ac:dyDescent="0.35">
      <c r="J47" s="6">
        <v>373</v>
      </c>
      <c r="K47" s="6" t="s">
        <v>51</v>
      </c>
      <c r="L47" s="6" t="s">
        <v>110</v>
      </c>
    </row>
    <row r="48" spans="10:12" x14ac:dyDescent="0.35">
      <c r="J48" s="6">
        <v>374</v>
      </c>
      <c r="K48" s="6" t="s">
        <v>51</v>
      </c>
      <c r="L48" s="6" t="s">
        <v>122</v>
      </c>
    </row>
    <row r="49" spans="10:12" x14ac:dyDescent="0.35">
      <c r="J49" s="6">
        <v>375</v>
      </c>
      <c r="K49" s="6" t="s">
        <v>51</v>
      </c>
      <c r="L49" s="6" t="s">
        <v>62</v>
      </c>
    </row>
    <row r="50" spans="10:12" x14ac:dyDescent="0.35">
      <c r="J50" s="6">
        <v>376</v>
      </c>
      <c r="K50" s="6" t="s">
        <v>51</v>
      </c>
      <c r="L50" s="6" t="s">
        <v>81</v>
      </c>
    </row>
    <row r="51" spans="10:12" x14ac:dyDescent="0.35">
      <c r="J51" s="6">
        <v>377</v>
      </c>
      <c r="K51" s="6" t="s">
        <v>57</v>
      </c>
      <c r="L51" s="6" t="s">
        <v>53</v>
      </c>
    </row>
    <row r="52" spans="10:12" x14ac:dyDescent="0.35">
      <c r="J52" s="6">
        <v>378</v>
      </c>
      <c r="K52" s="6" t="s">
        <v>57</v>
      </c>
      <c r="L52" s="6" t="s">
        <v>86</v>
      </c>
    </row>
    <row r="53" spans="10:12" x14ac:dyDescent="0.35">
      <c r="J53" s="6">
        <v>379</v>
      </c>
      <c r="K53" s="6" t="s">
        <v>60</v>
      </c>
      <c r="L53" s="6" t="s">
        <v>104</v>
      </c>
    </row>
    <row r="54" spans="10:12" x14ac:dyDescent="0.35">
      <c r="J54" s="6">
        <v>380</v>
      </c>
      <c r="K54" s="6" t="s">
        <v>58</v>
      </c>
      <c r="L54" s="6" t="s">
        <v>59</v>
      </c>
    </row>
    <row r="55" spans="10:12" x14ac:dyDescent="0.35">
      <c r="J55" s="6">
        <v>381</v>
      </c>
      <c r="K55" s="6" t="s">
        <v>58</v>
      </c>
      <c r="L55" s="6" t="s">
        <v>70</v>
      </c>
    </row>
    <row r="56" spans="10:12" x14ac:dyDescent="0.35">
      <c r="J56" s="6">
        <v>382</v>
      </c>
      <c r="K56" s="6" t="s">
        <v>58</v>
      </c>
      <c r="L56" s="6" t="s">
        <v>101</v>
      </c>
    </row>
    <row r="57" spans="10:12" x14ac:dyDescent="0.35">
      <c r="J57" s="6">
        <v>383</v>
      </c>
      <c r="K57" s="6" t="s">
        <v>58</v>
      </c>
      <c r="L57" s="6" t="s">
        <v>55</v>
      </c>
    </row>
    <row r="58" spans="10:12" x14ac:dyDescent="0.35">
      <c r="J58" s="6">
        <v>384</v>
      </c>
      <c r="K58" s="6" t="s">
        <v>58</v>
      </c>
      <c r="L58" s="6" t="s">
        <v>88</v>
      </c>
    </row>
    <row r="59" spans="10:12" x14ac:dyDescent="0.35">
      <c r="J59" s="6">
        <v>385</v>
      </c>
      <c r="K59" s="6" t="s">
        <v>60</v>
      </c>
      <c r="L59" s="6" t="s">
        <v>53</v>
      </c>
    </row>
    <row r="60" spans="10:12" x14ac:dyDescent="0.35">
      <c r="J60" s="6">
        <v>386</v>
      </c>
      <c r="K60" s="6" t="s">
        <v>60</v>
      </c>
      <c r="L60" s="6" t="s">
        <v>86</v>
      </c>
    </row>
    <row r="61" spans="10:12" x14ac:dyDescent="0.35">
      <c r="J61" s="6">
        <v>387</v>
      </c>
      <c r="K61" s="6" t="s">
        <v>51</v>
      </c>
      <c r="L61" s="6" t="s">
        <v>86</v>
      </c>
    </row>
    <row r="62" spans="10:12" x14ac:dyDescent="0.35">
      <c r="J62" s="6">
        <v>501</v>
      </c>
      <c r="K62" s="6" t="s">
        <v>116</v>
      </c>
      <c r="L62" s="6" t="s">
        <v>115</v>
      </c>
    </row>
    <row r="63" spans="10:12" x14ac:dyDescent="0.35">
      <c r="J63" s="6">
        <v>502</v>
      </c>
      <c r="K63" s="6" t="s">
        <v>116</v>
      </c>
      <c r="L63" s="6" t="s">
        <v>121</v>
      </c>
    </row>
    <row r="64" spans="10:12" x14ac:dyDescent="0.35">
      <c r="J64" s="6">
        <v>503</v>
      </c>
      <c r="K64" s="6" t="s">
        <v>119</v>
      </c>
      <c r="L64" s="6" t="s">
        <v>118</v>
      </c>
    </row>
    <row r="65" spans="10:12" x14ac:dyDescent="0.35">
      <c r="J65" s="6">
        <v>504</v>
      </c>
      <c r="K65" s="6" t="s">
        <v>227</v>
      </c>
      <c r="L65" s="6" t="s">
        <v>49</v>
      </c>
    </row>
    <row r="66" spans="10:12" x14ac:dyDescent="0.35">
      <c r="J66" s="6">
        <v>505</v>
      </c>
      <c r="K66" s="6" t="s">
        <v>228</v>
      </c>
      <c r="L66" s="6" t="s">
        <v>125</v>
      </c>
    </row>
    <row r="67" spans="10:12" x14ac:dyDescent="0.35">
      <c r="J67" s="6">
        <v>506</v>
      </c>
      <c r="K67" s="6" t="s">
        <v>229</v>
      </c>
      <c r="L67" s="6" t="s">
        <v>71</v>
      </c>
    </row>
    <row r="68" spans="10:12" x14ac:dyDescent="0.35">
      <c r="J68" s="6">
        <v>507</v>
      </c>
      <c r="K68" s="6" t="s">
        <v>227</v>
      </c>
      <c r="L68" s="6" t="s">
        <v>64</v>
      </c>
    </row>
    <row r="69" spans="10:12" x14ac:dyDescent="0.35">
      <c r="J69" s="6">
        <v>508</v>
      </c>
      <c r="K69" s="6" t="s">
        <v>228</v>
      </c>
      <c r="L69" s="6" t="s">
        <v>61</v>
      </c>
    </row>
    <row r="70" spans="10:12" x14ac:dyDescent="0.35">
      <c r="J70" s="6">
        <v>509</v>
      </c>
      <c r="K70" s="6" t="s">
        <v>227</v>
      </c>
      <c r="L70" s="6" t="s">
        <v>93</v>
      </c>
    </row>
    <row r="71" spans="10:12" x14ac:dyDescent="0.35">
      <c r="J71" s="6">
        <v>510</v>
      </c>
      <c r="K71" s="6" t="s">
        <v>227</v>
      </c>
      <c r="L71" s="6" t="s">
        <v>123</v>
      </c>
    </row>
    <row r="72" spans="10:12" x14ac:dyDescent="0.35">
      <c r="J72" s="6">
        <v>511</v>
      </c>
      <c r="K72" s="6" t="s">
        <v>227</v>
      </c>
      <c r="L72" s="6" t="s">
        <v>111</v>
      </c>
    </row>
    <row r="73" spans="10:12" x14ac:dyDescent="0.35">
      <c r="J73" s="6">
        <v>512</v>
      </c>
      <c r="K73" s="6" t="s">
        <v>227</v>
      </c>
      <c r="L73" s="6" t="s">
        <v>128</v>
      </c>
    </row>
    <row r="74" spans="10:12" x14ac:dyDescent="0.35">
      <c r="J74" s="6">
        <v>513</v>
      </c>
      <c r="K74" s="6" t="s">
        <v>227</v>
      </c>
      <c r="L74" s="6" t="s">
        <v>56</v>
      </c>
    </row>
    <row r="75" spans="10:12" x14ac:dyDescent="0.35">
      <c r="J75" s="6">
        <v>514</v>
      </c>
      <c r="K75" s="6" t="s">
        <v>228</v>
      </c>
      <c r="L75" s="6" t="s">
        <v>47</v>
      </c>
    </row>
    <row r="76" spans="10:12" x14ac:dyDescent="0.35">
      <c r="J76" s="6">
        <v>515</v>
      </c>
      <c r="K76" s="6" t="s">
        <v>91</v>
      </c>
      <c r="L76" s="6" t="s">
        <v>90</v>
      </c>
    </row>
    <row r="77" spans="10:12" x14ac:dyDescent="0.35">
      <c r="J77" s="6">
        <v>517</v>
      </c>
      <c r="K77" s="6" t="s">
        <v>227</v>
      </c>
      <c r="L77" s="6" t="s">
        <v>97</v>
      </c>
    </row>
    <row r="78" spans="10:12" x14ac:dyDescent="0.35">
      <c r="J78" s="6">
        <v>518</v>
      </c>
      <c r="K78" s="6" t="s">
        <v>227</v>
      </c>
      <c r="L78" s="6" t="s">
        <v>113</v>
      </c>
    </row>
    <row r="79" spans="10:12" x14ac:dyDescent="0.35">
      <c r="J79" s="6">
        <v>519</v>
      </c>
      <c r="K79" s="6" t="s">
        <v>227</v>
      </c>
      <c r="L79" s="6" t="s">
        <v>52</v>
      </c>
    </row>
    <row r="80" spans="10:12" x14ac:dyDescent="0.35">
      <c r="J80" s="6">
        <v>520</v>
      </c>
      <c r="K80" s="6" t="s">
        <v>227</v>
      </c>
      <c r="L80" s="6" t="s">
        <v>127</v>
      </c>
    </row>
    <row r="81" spans="10:12" x14ac:dyDescent="0.35">
      <c r="J81" s="6">
        <v>521</v>
      </c>
      <c r="K81" s="6" t="s">
        <v>227</v>
      </c>
      <c r="L81" s="6" t="s">
        <v>129</v>
      </c>
    </row>
    <row r="82" spans="10:12" x14ac:dyDescent="0.35">
      <c r="J82" s="6">
        <v>522</v>
      </c>
      <c r="K82" s="6" t="s">
        <v>227</v>
      </c>
      <c r="L82" s="6" t="s">
        <v>78</v>
      </c>
    </row>
    <row r="83" spans="10:12" x14ac:dyDescent="0.35">
      <c r="J83" s="6">
        <v>523</v>
      </c>
      <c r="K83" s="6" t="s">
        <v>227</v>
      </c>
      <c r="L83" s="6" t="s">
        <v>83</v>
      </c>
    </row>
    <row r="84" spans="10:12" x14ac:dyDescent="0.35">
      <c r="J84" s="6">
        <v>531</v>
      </c>
      <c r="K84" s="6" t="s">
        <v>230</v>
      </c>
      <c r="L84" s="6" t="s">
        <v>45</v>
      </c>
    </row>
    <row r="85" spans="10:12" x14ac:dyDescent="0.35">
      <c r="J85" s="6">
        <v>532</v>
      </c>
      <c r="K85" s="6" t="s">
        <v>80</v>
      </c>
      <c r="L85" s="6" t="s">
        <v>79</v>
      </c>
    </row>
    <row r="86" spans="10:12" x14ac:dyDescent="0.35">
      <c r="J86" s="6">
        <v>533</v>
      </c>
      <c r="K86" s="6" t="s">
        <v>231</v>
      </c>
      <c r="L86" s="6" t="s">
        <v>99</v>
      </c>
    </row>
    <row r="87" spans="10:12" x14ac:dyDescent="0.35">
      <c r="J87" s="6">
        <v>543</v>
      </c>
      <c r="K87" s="6" t="s">
        <v>227</v>
      </c>
      <c r="L87" s="6" t="s">
        <v>66</v>
      </c>
    </row>
    <row r="88" spans="10:12" x14ac:dyDescent="0.35">
      <c r="J88" s="6">
        <v>544</v>
      </c>
      <c r="K88" s="6" t="s">
        <v>227</v>
      </c>
      <c r="L88" s="6" t="s">
        <v>75</v>
      </c>
    </row>
    <row r="89" spans="10:12" x14ac:dyDescent="0.35">
      <c r="J89" s="6">
        <v>545</v>
      </c>
      <c r="K89" s="6" t="s">
        <v>227</v>
      </c>
      <c r="L89" s="6" t="s">
        <v>95</v>
      </c>
    </row>
    <row r="90" spans="10:12" x14ac:dyDescent="0.35">
      <c r="J90" s="6">
        <v>546</v>
      </c>
      <c r="K90" s="6" t="s">
        <v>227</v>
      </c>
      <c r="L90" s="6" t="s">
        <v>67</v>
      </c>
    </row>
    <row r="91" spans="10:12" x14ac:dyDescent="0.35">
      <c r="J91" s="6">
        <v>547</v>
      </c>
      <c r="K91" s="6" t="s">
        <v>227</v>
      </c>
      <c r="L91" s="6" t="s">
        <v>232</v>
      </c>
    </row>
    <row r="92" spans="10:12" x14ac:dyDescent="0.35">
      <c r="J92" s="6">
        <v>548</v>
      </c>
      <c r="K92" s="6" t="s">
        <v>227</v>
      </c>
      <c r="L92" s="6" t="s">
        <v>82</v>
      </c>
    </row>
    <row r="93" spans="10:12" x14ac:dyDescent="0.35">
      <c r="J93" s="6">
        <v>549</v>
      </c>
      <c r="K93" s="6" t="s">
        <v>227</v>
      </c>
      <c r="L93" s="6" t="s">
        <v>233</v>
      </c>
    </row>
    <row r="94" spans="10:12" x14ac:dyDescent="0.35">
      <c r="J94" s="6">
        <v>550</v>
      </c>
      <c r="K94" s="6" t="s">
        <v>227</v>
      </c>
      <c r="L94" s="6" t="s">
        <v>234</v>
      </c>
    </row>
    <row r="95" spans="10:12" x14ac:dyDescent="0.35">
      <c r="J95" s="6">
        <v>551</v>
      </c>
      <c r="K95" s="6" t="s">
        <v>227</v>
      </c>
      <c r="L95" s="6" t="s">
        <v>74</v>
      </c>
    </row>
    <row r="96" spans="10:12" x14ac:dyDescent="0.35">
      <c r="J96" s="6">
        <v>552</v>
      </c>
      <c r="K96" s="6" t="s">
        <v>227</v>
      </c>
      <c r="L96" s="6" t="s">
        <v>235</v>
      </c>
    </row>
    <row r="97" spans="10:12" x14ac:dyDescent="0.35">
      <c r="J97" s="6">
        <v>553</v>
      </c>
      <c r="K97" s="6" t="s">
        <v>228</v>
      </c>
      <c r="L97" s="6" t="s">
        <v>96</v>
      </c>
    </row>
    <row r="98" spans="10:12" x14ac:dyDescent="0.35">
      <c r="J98" s="6">
        <v>554</v>
      </c>
      <c r="K98" s="6" t="s">
        <v>228</v>
      </c>
      <c r="L98" s="6" t="s">
        <v>126</v>
      </c>
    </row>
    <row r="99" spans="10:12" x14ac:dyDescent="0.35">
      <c r="J99" s="6">
        <v>650</v>
      </c>
      <c r="K99" s="6" t="s">
        <v>51</v>
      </c>
      <c r="L99" s="6" t="s">
        <v>123</v>
      </c>
    </row>
    <row r="100" spans="10:12" x14ac:dyDescent="0.35">
      <c r="J100" s="6">
        <v>651</v>
      </c>
      <c r="K100" s="6" t="s">
        <v>51</v>
      </c>
      <c r="L100" s="6" t="s">
        <v>126</v>
      </c>
    </row>
    <row r="101" spans="10:12" x14ac:dyDescent="0.35">
      <c r="J101" s="6">
        <v>652</v>
      </c>
      <c r="K101" s="6" t="s">
        <v>51</v>
      </c>
      <c r="L101" s="6" t="s">
        <v>64</v>
      </c>
    </row>
    <row r="102" spans="10:12" x14ac:dyDescent="0.35">
      <c r="J102" s="6">
        <v>653</v>
      </c>
      <c r="K102" s="6" t="s">
        <v>51</v>
      </c>
      <c r="L102" s="6" t="s">
        <v>71</v>
      </c>
    </row>
    <row r="103" spans="10:12" x14ac:dyDescent="0.35">
      <c r="J103" s="6">
        <v>654</v>
      </c>
      <c r="K103" s="6" t="s">
        <v>51</v>
      </c>
      <c r="L103" s="6" t="s">
        <v>118</v>
      </c>
    </row>
    <row r="104" spans="10:12" x14ac:dyDescent="0.35">
      <c r="J104" s="6">
        <v>655</v>
      </c>
      <c r="K104" s="6" t="s">
        <v>51</v>
      </c>
      <c r="L104" s="6" t="s">
        <v>125</v>
      </c>
    </row>
    <row r="105" spans="10:12" x14ac:dyDescent="0.35">
      <c r="J105" s="6">
        <v>656</v>
      </c>
      <c r="K105" s="6" t="s">
        <v>51</v>
      </c>
      <c r="L105" s="6" t="s">
        <v>49</v>
      </c>
    </row>
    <row r="106" spans="10:12" x14ac:dyDescent="0.35">
      <c r="J106" s="6">
        <v>657</v>
      </c>
      <c r="K106" s="6" t="s">
        <v>51</v>
      </c>
      <c r="L106" s="6" t="s">
        <v>56</v>
      </c>
    </row>
    <row r="107" spans="10:12" x14ac:dyDescent="0.35">
      <c r="J107" s="6">
        <v>658</v>
      </c>
      <c r="K107" s="6" t="s">
        <v>51</v>
      </c>
      <c r="L107" s="6" t="s">
        <v>234</v>
      </c>
    </row>
    <row r="108" spans="10:12" x14ac:dyDescent="0.35">
      <c r="J108" s="6">
        <v>659</v>
      </c>
      <c r="K108" s="6" t="s">
        <v>51</v>
      </c>
      <c r="L108" s="6" t="s">
        <v>90</v>
      </c>
    </row>
    <row r="109" spans="10:12" x14ac:dyDescent="0.35">
      <c r="J109" s="6">
        <v>660</v>
      </c>
      <c r="K109" s="6" t="s">
        <v>51</v>
      </c>
      <c r="L109" s="6" t="s">
        <v>93</v>
      </c>
    </row>
    <row r="110" spans="10:12" x14ac:dyDescent="0.35">
      <c r="J110" s="6">
        <v>661</v>
      </c>
      <c r="K110" s="6" t="s">
        <v>51</v>
      </c>
      <c r="L110" s="6" t="s">
        <v>235</v>
      </c>
    </row>
    <row r="111" spans="10:12" x14ac:dyDescent="0.35">
      <c r="J111" s="6">
        <v>662</v>
      </c>
      <c r="K111" s="6" t="s">
        <v>51</v>
      </c>
      <c r="L111" s="6" t="s">
        <v>232</v>
      </c>
    </row>
    <row r="112" spans="10:12" x14ac:dyDescent="0.35">
      <c r="J112" s="6">
        <v>670</v>
      </c>
      <c r="K112" s="6" t="s">
        <v>51</v>
      </c>
      <c r="L112" s="6" t="s">
        <v>45</v>
      </c>
    </row>
    <row r="113" spans="10:12" x14ac:dyDescent="0.35">
      <c r="J113" s="6">
        <v>671</v>
      </c>
      <c r="K113" s="6" t="s">
        <v>51</v>
      </c>
      <c r="L113" s="6" t="s">
        <v>79</v>
      </c>
    </row>
    <row r="114" spans="10:12" x14ac:dyDescent="0.35">
      <c r="J114" s="6">
        <v>672</v>
      </c>
      <c r="K114" s="6" t="s">
        <v>51</v>
      </c>
      <c r="L114" s="6" t="s">
        <v>99</v>
      </c>
    </row>
    <row r="115" spans="10:12" x14ac:dyDescent="0.35">
      <c r="J115" s="6">
        <v>915</v>
      </c>
      <c r="K115" s="6" t="s">
        <v>236</v>
      </c>
      <c r="L115" s="6" t="s">
        <v>114</v>
      </c>
    </row>
  </sheetData>
  <phoneticPr fontId="7" type="noConversion"/>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A4223E712B5E41B8AEBC61886FF9EC" ma:contentTypeVersion="14" ma:contentTypeDescription="Create a new document." ma:contentTypeScope="" ma:versionID="1e3ff8fbf0de4fc777494a76a1be1b7b">
  <xsd:schema xmlns:xsd="http://www.w3.org/2001/XMLSchema" xmlns:xs="http://www.w3.org/2001/XMLSchema" xmlns:p="http://schemas.microsoft.com/office/2006/metadata/properties" xmlns:ns2="8b59fe28-9822-429b-86d1-8d2891dc3409" xmlns:ns3="94c48197-ac46-4c96-adff-77101a865eec" targetNamespace="http://schemas.microsoft.com/office/2006/metadata/properties" ma:root="true" ma:fieldsID="4bd277be9b3df7f3a5a908ba51441f36" ns2:_="" ns3:_="">
    <xsd:import namespace="8b59fe28-9822-429b-86d1-8d2891dc3409"/>
    <xsd:import namespace="94c48197-ac46-4c96-adff-77101a865e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59fe28-9822-429b-86d1-8d2891dc3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c3ff252-c8f7-4544-bd82-0a81a7612ae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c48197-ac46-4c96-adff-77101a865ee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20dad4-e44c-4dae-9b62-87dcfbf65082}" ma:internalName="TaxCatchAll" ma:showField="CatchAllData" ma:web="94c48197-ac46-4c96-adff-77101a865e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c48197-ac46-4c96-adff-77101a865eec" xsi:nil="true"/>
    <lcf76f155ced4ddcb4097134ff3c332f xmlns="8b59fe28-9822-429b-86d1-8d2891dc340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DD29F7-04E3-48E0-BC83-85992E6366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59fe28-9822-429b-86d1-8d2891dc3409"/>
    <ds:schemaRef ds:uri="94c48197-ac46-4c96-adff-77101a865e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9547C4-6AEC-4B57-8825-8BDD6FD8F142}">
  <ds:schemaRefs>
    <ds:schemaRef ds:uri="http://schemas.microsoft.com/sharepoint/v3/contenttype/forms"/>
  </ds:schemaRefs>
</ds:datastoreItem>
</file>

<file path=customXml/itemProps3.xml><?xml version="1.0" encoding="utf-8"?>
<ds:datastoreItem xmlns:ds="http://schemas.openxmlformats.org/officeDocument/2006/customXml" ds:itemID="{07B2A24C-1AAD-42D9-872F-43CFAED34DE4}">
  <ds:schemaRefs>
    <ds:schemaRef ds:uri="http://schemas.microsoft.com/office/2006/metadata/properties"/>
    <ds:schemaRef ds:uri="http://schemas.microsoft.com/office/infopath/2007/PartnerControls"/>
    <ds:schemaRef ds:uri="94c48197-ac46-4c96-adff-77101a865eec"/>
    <ds:schemaRef ds:uri="8b59fe28-9822-429b-86d1-8d2891dc340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Reporting Instructions</vt:lpstr>
      <vt:lpstr>Plan Code Directory</vt:lpstr>
      <vt:lpstr> MOU Quarterly Updates</vt:lpstr>
      <vt:lpstr>MOU Annual Review</vt:lpstr>
      <vt:lpstr>Attestation</vt:lpstr>
      <vt:lpstr>Hide - Drop Down Data</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 Kimberly@DHCS</dc:creator>
  <cp:keywords/>
  <dc:description/>
  <cp:lastModifiedBy>Charlie White</cp:lastModifiedBy>
  <cp:revision/>
  <dcterms:created xsi:type="dcterms:W3CDTF">2023-07-19T20:04:39Z</dcterms:created>
  <dcterms:modified xsi:type="dcterms:W3CDTF">2026-02-10T00:45:25Z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0x010100ABA4223E712B5E41B8AEBC61886FF9EC</vt:lpwstr>
  </property>
  <property fmtid="{D5CDD505-2E9C-101B-9397-08002B2CF9AE}" pid="3" name="ESRI_WORKBOOK_ID">
    <vt:lpwstr>5a4822823f5c44deaf6751ba6c4983af</vt:lpwstr>
  </property>
  <property fmtid="{D5CDD505-2E9C-101B-9397-08002B2CF9AE}" pid="4" name="MediaServiceImageTags">
    <vt:lpwstr/>
  </property>
</Properties>
</file>